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rtin\Documents\MS Office Vorlagen\GuV Immobilien\"/>
    </mc:Choice>
  </mc:AlternateContent>
  <bookViews>
    <workbookView xWindow="0" yWindow="0" windowWidth="28800" windowHeight="12435" activeTab="1"/>
  </bookViews>
  <sheets>
    <sheet name="GuV" sheetId="1" r:id="rId1"/>
    <sheet name="Mietzahlungen" sheetId="2" r:id="rId2"/>
    <sheet name="Finanzierung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0" i="1" l="1"/>
  <c r="D3" i="3"/>
  <c r="D4" i="3"/>
  <c r="D5" i="3"/>
  <c r="D6" i="3"/>
  <c r="D7" i="3"/>
  <c r="D8" i="3"/>
  <c r="D9" i="3"/>
  <c r="D10" i="3"/>
  <c r="D11" i="3"/>
  <c r="D12" i="3"/>
  <c r="D13" i="3"/>
  <c r="D14" i="3"/>
  <c r="D15" i="3"/>
  <c r="D47" i="1" s="1"/>
  <c r="D50" i="1" s="1"/>
  <c r="F27" i="2"/>
  <c r="D12" i="1" s="1"/>
  <c r="E27" i="2"/>
  <c r="D9" i="1" s="1"/>
  <c r="D27" i="2"/>
  <c r="D11" i="1" s="1"/>
  <c r="C27" i="2"/>
  <c r="D10" i="1" s="1"/>
  <c r="B27" i="2"/>
  <c r="D8" i="1" s="1"/>
  <c r="D52" i="1" l="1"/>
  <c r="D14" i="1"/>
  <c r="D55" i="1" l="1"/>
</calcChain>
</file>

<file path=xl/sharedStrings.xml><?xml version="1.0" encoding="utf-8"?>
<sst xmlns="http://schemas.openxmlformats.org/spreadsheetml/2006/main" count="56" uniqueCount="55">
  <si>
    <t>Gewinn- und Verlustrechnung</t>
  </si>
  <si>
    <t>Musterhaus</t>
  </si>
  <si>
    <t>Einnahmen</t>
  </si>
  <si>
    <t>Kaltmiete</t>
  </si>
  <si>
    <t>NK Voraus</t>
  </si>
  <si>
    <t>HK Voraus</t>
  </si>
  <si>
    <t>Garagenmiete</t>
  </si>
  <si>
    <t>NK Nachz</t>
  </si>
  <si>
    <t>Mieter</t>
  </si>
  <si>
    <t>Wohnung</t>
  </si>
  <si>
    <t>Monat</t>
  </si>
  <si>
    <t>Kaltmieten</t>
  </si>
  <si>
    <t>Garagenmieten</t>
  </si>
  <si>
    <t>NK Vorauszahlungen</t>
  </si>
  <si>
    <t>HK Vorauszahlungen</t>
  </si>
  <si>
    <t>NK Nachzahlungen</t>
  </si>
  <si>
    <t>Müller</t>
  </si>
  <si>
    <t>EG</t>
  </si>
  <si>
    <t>Meier</t>
  </si>
  <si>
    <t>OG</t>
  </si>
  <si>
    <t>Schulte</t>
  </si>
  <si>
    <t>DG</t>
  </si>
  <si>
    <t>Kosten</t>
  </si>
  <si>
    <t>davon umlegbar</t>
  </si>
  <si>
    <t>Öffentliche Lasten</t>
  </si>
  <si>
    <t>Wasserkosten</t>
  </si>
  <si>
    <t>Wassergrundkosten</t>
  </si>
  <si>
    <t>Entwässerung</t>
  </si>
  <si>
    <t>Regenwasser</t>
  </si>
  <si>
    <t>Aufzugkosten</t>
  </si>
  <si>
    <t>Müll</t>
  </si>
  <si>
    <t>Straßenreinigung</t>
  </si>
  <si>
    <t>Hausreinigung</t>
  </si>
  <si>
    <t>Gartenpflege</t>
  </si>
  <si>
    <t>Beleuchtung</t>
  </si>
  <si>
    <t>Gebäudeversicherung</t>
  </si>
  <si>
    <t>Haftpflichtversicherung</t>
  </si>
  <si>
    <t>Hausmeister</t>
  </si>
  <si>
    <t>Empfang TV Radio</t>
  </si>
  <si>
    <t>Waschküche</t>
  </si>
  <si>
    <t>Sicherheit</t>
  </si>
  <si>
    <t>Sonstiges</t>
  </si>
  <si>
    <t>Heizung</t>
  </si>
  <si>
    <t>nicht umlegbar</t>
  </si>
  <si>
    <t>Werbung</t>
  </si>
  <si>
    <t>Verwaltungskosten</t>
  </si>
  <si>
    <t>Instandsetzungen</t>
  </si>
  <si>
    <t>Investitionen</t>
  </si>
  <si>
    <t>Finanzierungskosten</t>
  </si>
  <si>
    <t>Rechtsberatung</t>
  </si>
  <si>
    <t>Annuität</t>
  </si>
  <si>
    <t>Tilgung</t>
  </si>
  <si>
    <t>Zins</t>
  </si>
  <si>
    <t>Saldo</t>
  </si>
  <si>
    <t>Gewinn/Verlust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</si>
</sst>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5" formatCode="#,##0.00\ &quot;€&quot;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5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0" applyNumberFormat="0" applyFill="0" applyBorder="0" applyAlignment="0" applyProtection="0"/>
    <xf numFmtId="0" fontId="1" fillId="2" borderId="0" applyNumberFormat="0" applyBorder="0" applyAlignment="0" applyProtection="0"/>
  </cellStyleXfs>
  <cellXfs count="17">
    <xf numFmtId="0" fontId="0" fillId="0" borderId="0" xfId="0"/>
    <xf numFmtId="0" fontId="2" fillId="0" borderId="1" xfId="3"/>
    <xf numFmtId="0" fontId="4" fillId="0" borderId="0" xfId="5"/>
    <xf numFmtId="0" fontId="3" fillId="0" borderId="2" xfId="4"/>
    <xf numFmtId="44" fontId="0" fillId="0" borderId="0" xfId="2" applyFont="1"/>
    <xf numFmtId="44" fontId="6" fillId="0" borderId="0" xfId="2" applyFont="1"/>
    <xf numFmtId="165" fontId="0" fillId="0" borderId="0" xfId="2" applyNumberFormat="1" applyFont="1"/>
    <xf numFmtId="44" fontId="5" fillId="0" borderId="0" xfId="0" applyNumberFormat="1" applyFont="1"/>
    <xf numFmtId="44" fontId="5" fillId="0" borderId="0" xfId="2" applyFont="1"/>
    <xf numFmtId="0" fontId="5" fillId="0" borderId="0" xfId="0" applyFont="1"/>
    <xf numFmtId="0" fontId="6" fillId="0" borderId="0" xfId="1" applyNumberFormat="1" applyFont="1"/>
    <xf numFmtId="44" fontId="0" fillId="0" borderId="0" xfId="0" applyNumberFormat="1" applyFont="1"/>
    <xf numFmtId="0" fontId="0" fillId="0" borderId="0" xfId="1" applyNumberFormat="1" applyFont="1"/>
    <xf numFmtId="165" fontId="1" fillId="2" borderId="0" xfId="6" applyNumberFormat="1"/>
    <xf numFmtId="44" fontId="1" fillId="2" borderId="0" xfId="6" applyNumberFormat="1"/>
    <xf numFmtId="0" fontId="0" fillId="0" borderId="0" xfId="0" applyNumberFormat="1" applyFont="1"/>
    <xf numFmtId="0" fontId="0" fillId="0" borderId="0" xfId="0" applyFont="1"/>
  </cellXfs>
  <cellStyles count="7">
    <cellStyle name="20 % - Akzent3" xfId="6" builtinId="38"/>
    <cellStyle name="Komma" xfId="1" builtinId="3"/>
    <cellStyle name="Standard" xfId="0" builtinId="0"/>
    <cellStyle name="Überschrift 1" xfId="3" builtinId="16"/>
    <cellStyle name="Überschrift 2" xfId="4" builtinId="17"/>
    <cellStyle name="Überschrift 4" xfId="5" builtinId="19"/>
    <cellStyle name="Währung" xfId="2" builtinId="4"/>
  </cellStyles>
  <dxfs count="20"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* #,##0.00\ &quot;€&quot;_-;\-* #,##0.0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* #,##0.00\ &quot;€&quot;_-;\-* #,##0.0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* #,##0.00\ &quot;€&quot;_-;\-* #,##0.0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* #,##0.00\ &quot;€&quot;_-;\-* #,##0.0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* #,##0.00\ &quot;€&quot;_-;\-* #,##0.0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numFmt numFmtId="34" formatCode="_-* #,##0.00\ &quot;€&quot;_-;\-* #,##0.0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* #,##0.00\ &quot;€&quot;_-;\-* #,##0.00\ &quot;€&quot;_-;_-* &quot;-&quot;??\ &quot;€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Einnahmenverteilung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shade val="53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spPr>
              <a:solidFill>
                <a:schemeClr val="accent1">
                  <a:shade val="76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3"/>
            <c:bubble3D val="0"/>
            <c:spPr>
              <a:solidFill>
                <a:schemeClr val="accent1">
                  <a:tint val="77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4"/>
            <c:bubble3D val="0"/>
            <c:spPr>
              <a:solidFill>
                <a:schemeClr val="accent1">
                  <a:tint val="54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GuV!$C$8:$C$12</c:f>
              <c:strCache>
                <c:ptCount val="5"/>
                <c:pt idx="0">
                  <c:v>Kaltmieten</c:v>
                </c:pt>
                <c:pt idx="1">
                  <c:v>Garagenmieten</c:v>
                </c:pt>
                <c:pt idx="2">
                  <c:v>NK Vorauszahlungen</c:v>
                </c:pt>
                <c:pt idx="3">
                  <c:v>HK Vorauszahlungen</c:v>
                </c:pt>
                <c:pt idx="4">
                  <c:v>NK Nachzahlungen</c:v>
                </c:pt>
              </c:strCache>
            </c:strRef>
          </c:cat>
          <c:val>
            <c:numRef>
              <c:f>GuV!$D$8:$D$12</c:f>
              <c:numCache>
                <c:formatCode>_("€"* #,##0.00_);_("€"* \(#,##0.00\);_("€"* "-"??_);_(@_)</c:formatCode>
                <c:ptCount val="5"/>
                <c:pt idx="0">
                  <c:v>17200</c:v>
                </c:pt>
                <c:pt idx="1">
                  <c:v>360</c:v>
                </c:pt>
                <c:pt idx="2">
                  <c:v>1720</c:v>
                </c:pt>
                <c:pt idx="3">
                  <c:v>1720</c:v>
                </c:pt>
                <c:pt idx="4">
                  <c:v>400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Kostenverteilung (umlegbar)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4">
                  <a:shade val="37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spPr>
              <a:solidFill>
                <a:schemeClr val="accent4">
                  <a:shade val="44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spPr>
              <a:solidFill>
                <a:schemeClr val="accent4">
                  <a:shade val="51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3"/>
            <c:bubble3D val="0"/>
            <c:spPr>
              <a:solidFill>
                <a:schemeClr val="accent4">
                  <a:shade val="58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4"/>
            <c:bubble3D val="0"/>
            <c:spPr>
              <a:solidFill>
                <a:schemeClr val="accent4">
                  <a:shade val="65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5"/>
            <c:bubble3D val="0"/>
            <c:spPr>
              <a:solidFill>
                <a:schemeClr val="accent4">
                  <a:shade val="72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6"/>
            <c:bubble3D val="0"/>
            <c:spPr>
              <a:solidFill>
                <a:schemeClr val="accent4">
                  <a:shade val="79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7"/>
            <c:bubble3D val="0"/>
            <c:spPr>
              <a:solidFill>
                <a:schemeClr val="accent4">
                  <a:shade val="86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8"/>
            <c:bubble3D val="0"/>
            <c:spPr>
              <a:solidFill>
                <a:schemeClr val="accent4">
                  <a:shade val="93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9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0"/>
            <c:bubble3D val="0"/>
            <c:spPr>
              <a:solidFill>
                <a:schemeClr val="accent4">
                  <a:tint val="93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1"/>
            <c:bubble3D val="0"/>
            <c:spPr>
              <a:solidFill>
                <a:schemeClr val="accent4">
                  <a:tint val="86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2"/>
            <c:bubble3D val="0"/>
            <c:spPr>
              <a:solidFill>
                <a:schemeClr val="accent4">
                  <a:tint val="79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3"/>
            <c:bubble3D val="0"/>
            <c:spPr>
              <a:solidFill>
                <a:schemeClr val="accent4">
                  <a:tint val="72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4"/>
            <c:bubble3D val="0"/>
            <c:spPr>
              <a:solidFill>
                <a:schemeClr val="accent4">
                  <a:tint val="65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5"/>
            <c:bubble3D val="0"/>
            <c:spPr>
              <a:solidFill>
                <a:schemeClr val="accent4">
                  <a:tint val="58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6"/>
            <c:bubble3D val="0"/>
            <c:spPr>
              <a:solidFill>
                <a:schemeClr val="accent4">
                  <a:tint val="51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7"/>
            <c:bubble3D val="0"/>
            <c:spPr>
              <a:solidFill>
                <a:schemeClr val="accent4">
                  <a:tint val="44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8"/>
            <c:bubble3D val="0"/>
            <c:spPr>
              <a:solidFill>
                <a:schemeClr val="accent4">
                  <a:tint val="37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GuV!$C$20:$C$38</c:f>
              <c:strCache>
                <c:ptCount val="19"/>
                <c:pt idx="0">
                  <c:v>Öffentliche Lasten</c:v>
                </c:pt>
                <c:pt idx="1">
                  <c:v>Wasserkosten</c:v>
                </c:pt>
                <c:pt idx="2">
                  <c:v>Wassergrundkosten</c:v>
                </c:pt>
                <c:pt idx="3">
                  <c:v>Entwässerung</c:v>
                </c:pt>
                <c:pt idx="4">
                  <c:v>Regenwasser</c:v>
                </c:pt>
                <c:pt idx="5">
                  <c:v>Aufzugkosten</c:v>
                </c:pt>
                <c:pt idx="6">
                  <c:v>Müll</c:v>
                </c:pt>
                <c:pt idx="7">
                  <c:v>Straßenreinigung</c:v>
                </c:pt>
                <c:pt idx="8">
                  <c:v>Hausreinigung</c:v>
                </c:pt>
                <c:pt idx="9">
                  <c:v>Gartenpflege</c:v>
                </c:pt>
                <c:pt idx="10">
                  <c:v>Beleuchtung</c:v>
                </c:pt>
                <c:pt idx="11">
                  <c:v>Gebäudeversicherung</c:v>
                </c:pt>
                <c:pt idx="12">
                  <c:v>Haftpflichtversicherung</c:v>
                </c:pt>
                <c:pt idx="13">
                  <c:v>Hausmeister</c:v>
                </c:pt>
                <c:pt idx="14">
                  <c:v>Empfang TV Radio</c:v>
                </c:pt>
                <c:pt idx="15">
                  <c:v>Waschküche</c:v>
                </c:pt>
                <c:pt idx="16">
                  <c:v>Sicherheit</c:v>
                </c:pt>
                <c:pt idx="17">
                  <c:v>Sonstiges</c:v>
                </c:pt>
                <c:pt idx="18">
                  <c:v>Heizung</c:v>
                </c:pt>
              </c:strCache>
            </c:strRef>
          </c:cat>
          <c:val>
            <c:numRef>
              <c:f>GuV!$D$20:$D$38</c:f>
              <c:numCache>
                <c:formatCode>#,##0.00\ "€"</c:formatCode>
                <c:ptCount val="19"/>
                <c:pt idx="0">
                  <c:v>600</c:v>
                </c:pt>
                <c:pt idx="1">
                  <c:v>2400</c:v>
                </c:pt>
                <c:pt idx="2">
                  <c:v>800</c:v>
                </c:pt>
                <c:pt idx="3">
                  <c:v>300</c:v>
                </c:pt>
                <c:pt idx="4">
                  <c:v>400</c:v>
                </c:pt>
                <c:pt idx="6">
                  <c:v>400</c:v>
                </c:pt>
                <c:pt idx="7">
                  <c:v>400</c:v>
                </c:pt>
                <c:pt idx="8">
                  <c:v>600</c:v>
                </c:pt>
                <c:pt idx="9">
                  <c:v>600</c:v>
                </c:pt>
                <c:pt idx="10">
                  <c:v>600</c:v>
                </c:pt>
                <c:pt idx="11">
                  <c:v>1000</c:v>
                </c:pt>
                <c:pt idx="12">
                  <c:v>100</c:v>
                </c:pt>
                <c:pt idx="13">
                  <c:v>1200</c:v>
                </c:pt>
                <c:pt idx="14">
                  <c:v>360</c:v>
                </c:pt>
                <c:pt idx="18">
                  <c:v>2400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Kosten (nicht umlegbar)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2">
                  <a:shade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spPr>
              <a:solidFill>
                <a:schemeClr val="accent2">
                  <a:shade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spPr>
              <a:solidFill>
                <a:schemeClr val="accent2">
                  <a:shade val="9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3"/>
            <c:bubble3D val="0"/>
            <c:spPr>
              <a:solidFill>
                <a:schemeClr val="accent2">
                  <a:tint val="9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4"/>
            <c:bubble3D val="0"/>
            <c:spPr>
              <a:solidFill>
                <a:schemeClr val="accent2">
                  <a:tint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5"/>
            <c:bubble3D val="0"/>
            <c:spPr>
              <a:solidFill>
                <a:schemeClr val="accent2">
                  <a:tint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GuV!$C$43:$C$48</c:f>
              <c:strCache>
                <c:ptCount val="6"/>
                <c:pt idx="0">
                  <c:v>Werbung</c:v>
                </c:pt>
                <c:pt idx="1">
                  <c:v>Verwaltungskosten</c:v>
                </c:pt>
                <c:pt idx="2">
                  <c:v>Instandsetzungen</c:v>
                </c:pt>
                <c:pt idx="3">
                  <c:v>Investitionen</c:v>
                </c:pt>
                <c:pt idx="4">
                  <c:v>Finanzierungskosten</c:v>
                </c:pt>
                <c:pt idx="5">
                  <c:v>Rechtsberatung</c:v>
                </c:pt>
              </c:strCache>
            </c:strRef>
          </c:cat>
          <c:val>
            <c:numRef>
              <c:f>GuV!$D$43:$D$48</c:f>
              <c:numCache>
                <c:formatCode>_("€"* #,##0.00_);_("€"* \(#,##0.00\);_("€"* "-"??_);_(@_)</c:formatCode>
                <c:ptCount val="6"/>
                <c:pt idx="0">
                  <c:v>300</c:v>
                </c:pt>
                <c:pt idx="1">
                  <c:v>2400</c:v>
                </c:pt>
                <c:pt idx="2">
                  <c:v>2000</c:v>
                </c:pt>
                <c:pt idx="3">
                  <c:v>2000</c:v>
                </c:pt>
                <c:pt idx="4">
                  <c:v>8940</c:v>
                </c:pt>
                <c:pt idx="5">
                  <c:v>3600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Einnahmenentwicklung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Mietzahlungen!$B$2</c:f>
              <c:strCache>
                <c:ptCount val="1"/>
                <c:pt idx="0">
                  <c:v>Kaltmiete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Mietzahlungen!$B$3:$B$27</c:f>
              <c:numCache>
                <c:formatCode>_("€"* #,##0.00_);_("€"* \(#,##0.00\);_("€"* "-"??_);_(@_)</c:formatCode>
                <c:ptCount val="24"/>
                <c:pt idx="0">
                  <c:v>3600</c:v>
                </c:pt>
                <c:pt idx="1">
                  <c:v>7200</c:v>
                </c:pt>
                <c:pt idx="2">
                  <c:v>6400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Mietzahlungen!$C$2</c:f>
              <c:strCache>
                <c:ptCount val="1"/>
                <c:pt idx="0">
                  <c:v>NK Voraus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Mietzahlungen!$C$3:$C$27</c:f>
              <c:numCache>
                <c:formatCode>_("€"* #,##0.00_);_("€"* \(#,##0.00\);_("€"* "-"??_);_(@_)</c:formatCode>
                <c:ptCount val="24"/>
                <c:pt idx="0">
                  <c:v>360</c:v>
                </c:pt>
                <c:pt idx="1">
                  <c:v>720</c:v>
                </c:pt>
                <c:pt idx="2">
                  <c:v>640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Mietzahlungen!$D$2</c:f>
              <c:strCache>
                <c:ptCount val="1"/>
                <c:pt idx="0">
                  <c:v>HK Voraus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Mietzahlungen!$D$3:$D$27</c:f>
              <c:numCache>
                <c:formatCode>_("€"* #,##0.00_);_("€"* \(#,##0.00\);_("€"* "-"??_);_(@_)</c:formatCode>
                <c:ptCount val="24"/>
                <c:pt idx="0">
                  <c:v>360</c:v>
                </c:pt>
                <c:pt idx="1">
                  <c:v>720</c:v>
                </c:pt>
                <c:pt idx="2">
                  <c:v>640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Mietzahlungen!$E$2</c:f>
              <c:strCache>
                <c:ptCount val="1"/>
                <c:pt idx="0">
                  <c:v>Garagenmiete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Mietzahlungen!$E$3:$E$27</c:f>
              <c:numCache>
                <c:formatCode>_("€"* #,##0.00_);_("€"* \(#,##0.00\);_("€"* "-"??_);_(@_)</c:formatCode>
                <c:ptCount val="24"/>
                <c:pt idx="0">
                  <c:v>120</c:v>
                </c:pt>
                <c:pt idx="1">
                  <c:v>240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Mietzahlungen!$F$2</c:f>
              <c:strCache>
                <c:ptCount val="1"/>
                <c:pt idx="0">
                  <c:v>NK Nachz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val>
            <c:numRef>
              <c:f>Mietzahlungen!$F$3:$F$27</c:f>
              <c:numCache>
                <c:formatCode>_("€"* #,##0.00_);_("€"* \(#,##0.00\);_("€"* "-"??_);_(@_)</c:formatCode>
                <c:ptCount val="24"/>
                <c:pt idx="0">
                  <c:v>100</c:v>
                </c:pt>
                <c:pt idx="1">
                  <c:v>200</c:v>
                </c:pt>
                <c:pt idx="2">
                  <c:v>100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18329328"/>
        <c:axId val="418329720"/>
      </c:lineChart>
      <c:catAx>
        <c:axId val="41832932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18329720"/>
        <c:crosses val="autoZero"/>
        <c:auto val="1"/>
        <c:lblAlgn val="ctr"/>
        <c:lblOffset val="100"/>
        <c:noMultiLvlLbl val="0"/>
      </c:catAx>
      <c:valAx>
        <c:axId val="418329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€&quot;* #,##0.00_);_(&quot;€&quot;* \(#,##0.00\);_(&quot;€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183293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Entwicklung von Zins und Tilgung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Finanzierung!$C$2</c:f>
              <c:strCache>
                <c:ptCount val="1"/>
                <c:pt idx="0">
                  <c:v>Tilgung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Finanzierung!$C$3:$C$14</c:f>
              <c:numCache>
                <c:formatCode>_("€"* #,##0.00_);_("€"* \(#,##0.00\);_("€"* "-"??_);_(@_)</c:formatCode>
                <c:ptCount val="12"/>
                <c:pt idx="0">
                  <c:v>400</c:v>
                </c:pt>
                <c:pt idx="1">
                  <c:v>410</c:v>
                </c:pt>
                <c:pt idx="2">
                  <c:v>420</c:v>
                </c:pt>
                <c:pt idx="3">
                  <c:v>430</c:v>
                </c:pt>
                <c:pt idx="4">
                  <c:v>440</c:v>
                </c:pt>
                <c:pt idx="5">
                  <c:v>450</c:v>
                </c:pt>
                <c:pt idx="6">
                  <c:v>460</c:v>
                </c:pt>
                <c:pt idx="7">
                  <c:v>470</c:v>
                </c:pt>
                <c:pt idx="8">
                  <c:v>480</c:v>
                </c:pt>
                <c:pt idx="9">
                  <c:v>490</c:v>
                </c:pt>
                <c:pt idx="10">
                  <c:v>500</c:v>
                </c:pt>
                <c:pt idx="11">
                  <c:v>510</c:v>
                </c:pt>
              </c:numCache>
            </c:numRef>
          </c:val>
        </c:ser>
        <c:ser>
          <c:idx val="1"/>
          <c:order val="1"/>
          <c:tx>
            <c:strRef>
              <c:f>Finanzierung!$D$2</c:f>
              <c:strCache>
                <c:ptCount val="1"/>
                <c:pt idx="0">
                  <c:v>Zins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Finanzierung!$D$3:$D$14</c:f>
              <c:numCache>
                <c:formatCode>_("€"* #,##0.00_);_("€"* \(#,##0.00\);_("€"* "-"??_);_(@_)</c:formatCode>
                <c:ptCount val="12"/>
                <c:pt idx="0">
                  <c:v>800</c:v>
                </c:pt>
                <c:pt idx="1">
                  <c:v>790</c:v>
                </c:pt>
                <c:pt idx="2">
                  <c:v>780</c:v>
                </c:pt>
                <c:pt idx="3">
                  <c:v>770</c:v>
                </c:pt>
                <c:pt idx="4">
                  <c:v>760</c:v>
                </c:pt>
                <c:pt idx="5">
                  <c:v>750</c:v>
                </c:pt>
                <c:pt idx="6">
                  <c:v>740</c:v>
                </c:pt>
                <c:pt idx="7">
                  <c:v>730</c:v>
                </c:pt>
                <c:pt idx="8">
                  <c:v>720</c:v>
                </c:pt>
                <c:pt idx="9">
                  <c:v>710</c:v>
                </c:pt>
                <c:pt idx="10">
                  <c:v>700</c:v>
                </c:pt>
                <c:pt idx="11">
                  <c:v>690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82627376"/>
        <c:axId val="482629728"/>
      </c:barChart>
      <c:catAx>
        <c:axId val="48262737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82629728"/>
        <c:crosses val="autoZero"/>
        <c:auto val="1"/>
        <c:lblAlgn val="ctr"/>
        <c:lblOffset val="100"/>
        <c:noMultiLvlLbl val="0"/>
      </c:catAx>
      <c:valAx>
        <c:axId val="482629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€&quot;* #,##0.00_);_(&quot;€&quot;* \(#,##0.00\);_(&quot;€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826273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3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761999</xdr:colOff>
      <xdr:row>1</xdr:row>
      <xdr:rowOff>242886</xdr:rowOff>
    </xdr:from>
    <xdr:to>
      <xdr:col>14</xdr:col>
      <xdr:colOff>542924</xdr:colOff>
      <xdr:row>18</xdr:row>
      <xdr:rowOff>95249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4762</xdr:colOff>
      <xdr:row>18</xdr:row>
      <xdr:rowOff>176212</xdr:rowOff>
    </xdr:from>
    <xdr:to>
      <xdr:col>14</xdr:col>
      <xdr:colOff>533400</xdr:colOff>
      <xdr:row>38</xdr:row>
      <xdr:rowOff>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4761</xdr:colOff>
      <xdr:row>39</xdr:row>
      <xdr:rowOff>4761</xdr:rowOff>
    </xdr:from>
    <xdr:to>
      <xdr:col>14</xdr:col>
      <xdr:colOff>523874</xdr:colOff>
      <xdr:row>55</xdr:row>
      <xdr:rowOff>190499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547686</xdr:colOff>
      <xdr:row>1</xdr:row>
      <xdr:rowOff>4761</xdr:rowOff>
    </xdr:from>
    <xdr:to>
      <xdr:col>19</xdr:col>
      <xdr:colOff>114299</xdr:colOff>
      <xdr:row>25</xdr:row>
      <xdr:rowOff>161924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157162</xdr:colOff>
      <xdr:row>0</xdr:row>
      <xdr:rowOff>176212</xdr:rowOff>
    </xdr:from>
    <xdr:to>
      <xdr:col>12</xdr:col>
      <xdr:colOff>157162</xdr:colOff>
      <xdr:row>15</xdr:row>
      <xdr:rowOff>61912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elle1" displayName="Tabelle1" ref="B2:I27" totalsRowCount="1" dataDxfId="17" dataCellStyle="Währung">
  <autoFilter ref="B2:I26"/>
  <tableColumns count="8">
    <tableColumn id="1" name="Kaltmiete" totalsRowFunction="sum" dataDxfId="15" totalsRowDxfId="16" dataCellStyle="Währung"/>
    <tableColumn id="2" name="NK Voraus" totalsRowFunction="sum" dataDxfId="13" totalsRowDxfId="14" dataCellStyle="Währung"/>
    <tableColumn id="3" name="HK Voraus" totalsRowFunction="sum" dataDxfId="11" totalsRowDxfId="12" dataCellStyle="Währung"/>
    <tableColumn id="4" name="Garagenmiete" totalsRowFunction="sum" dataDxfId="9" totalsRowDxfId="10" dataCellStyle="Währung"/>
    <tableColumn id="5" name="NK Nachz" totalsRowFunction="sum" dataDxfId="7" totalsRowDxfId="8" dataCellStyle="Währung"/>
    <tableColumn id="6" name="Mieter" dataDxfId="5" totalsRowDxfId="6" dataCellStyle="Währung"/>
    <tableColumn id="7" name="Wohnung" dataDxfId="3" totalsRowDxfId="4" dataCellStyle="Währung"/>
    <tableColumn id="8" name="Monat" dataDxfId="1" totalsRowDxfId="2" dataCellStyle="Komma"/>
  </tableColumns>
  <tableStyleInfo name="TableStyleMedium6" showFirstColumn="0" showLastColumn="0" showRowStripes="1" showColumnStripes="0"/>
</table>
</file>

<file path=xl/tables/table2.xml><?xml version="1.0" encoding="utf-8"?>
<table xmlns="http://schemas.openxmlformats.org/spreadsheetml/2006/main" id="2" name="Tabelle2" displayName="Tabelle2" ref="B2:E15" totalsRowCount="1">
  <autoFilter ref="B2:E14"/>
  <tableColumns count="4">
    <tableColumn id="1" name="Annuität" dataCellStyle="Währung"/>
    <tableColumn id="2" name="Tilgung" dataCellStyle="Währung"/>
    <tableColumn id="3" name="Zins" totalsRowFunction="sum" dataDxfId="18" totalsRowDxfId="19" dataCellStyle="Währung">
      <calculatedColumnFormula>Tabelle2[[#This Row],[Annuität]]-Tabelle2[[#This Row],[Tilgung]]</calculatedColumnFormula>
    </tableColumn>
    <tableColumn id="4" name="Monat"/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55"/>
  <sheetViews>
    <sheetView showGridLines="0" workbookViewId="0">
      <selection activeCell="H35" sqref="H35"/>
    </sheetView>
  </sheetViews>
  <sheetFormatPr baseColWidth="10" defaultRowHeight="15" x14ac:dyDescent="0.25"/>
  <cols>
    <col min="3" max="3" width="22.7109375" customWidth="1"/>
    <col min="4" max="4" width="15.5703125" customWidth="1"/>
  </cols>
  <sheetData>
    <row r="2" spans="2:4" ht="20.25" thickBot="1" x14ac:dyDescent="0.35">
      <c r="B2" s="1" t="s">
        <v>0</v>
      </c>
    </row>
    <row r="3" spans="2:4" ht="15.75" thickTop="1" x14ac:dyDescent="0.25">
      <c r="B3" s="2" t="s">
        <v>1</v>
      </c>
      <c r="D3" s="2">
        <v>2016</v>
      </c>
    </row>
    <row r="6" spans="2:4" ht="18" thickBot="1" x14ac:dyDescent="0.35">
      <c r="B6" s="3" t="s">
        <v>2</v>
      </c>
    </row>
    <row r="7" spans="2:4" ht="15.75" thickTop="1" x14ac:dyDescent="0.25"/>
    <row r="8" spans="2:4" x14ac:dyDescent="0.25">
      <c r="C8" t="s">
        <v>11</v>
      </c>
      <c r="D8" s="4">
        <f>Tabelle1[[#Totals],[Kaltmiete]]</f>
        <v>17200</v>
      </c>
    </row>
    <row r="9" spans="2:4" x14ac:dyDescent="0.25">
      <c r="C9" t="s">
        <v>12</v>
      </c>
      <c r="D9" s="4">
        <f>Tabelle1[[#Totals],[Garagenmiete]]</f>
        <v>360</v>
      </c>
    </row>
    <row r="10" spans="2:4" x14ac:dyDescent="0.25">
      <c r="C10" t="s">
        <v>13</v>
      </c>
      <c r="D10" s="4">
        <f>Tabelle1[[#Totals],[NK Voraus]]</f>
        <v>1720</v>
      </c>
    </row>
    <row r="11" spans="2:4" x14ac:dyDescent="0.25">
      <c r="C11" t="s">
        <v>14</v>
      </c>
      <c r="D11" s="4">
        <f>Tabelle1[[#Totals],[HK Voraus]]</f>
        <v>1720</v>
      </c>
    </row>
    <row r="12" spans="2:4" x14ac:dyDescent="0.25">
      <c r="C12" t="s">
        <v>15</v>
      </c>
      <c r="D12" s="4">
        <f>Tabelle1[[#Totals],[NK Nachz]]</f>
        <v>400</v>
      </c>
    </row>
    <row r="14" spans="2:4" x14ac:dyDescent="0.25">
      <c r="D14" s="8">
        <f>SUM(D8:D12)</f>
        <v>21400</v>
      </c>
    </row>
    <row r="17" spans="2:4" ht="18" thickBot="1" x14ac:dyDescent="0.35">
      <c r="B17" s="3" t="s">
        <v>22</v>
      </c>
    </row>
    <row r="18" spans="2:4" ht="15.75" thickTop="1" x14ac:dyDescent="0.25"/>
    <row r="19" spans="2:4" x14ac:dyDescent="0.25">
      <c r="B19" t="s">
        <v>23</v>
      </c>
    </row>
    <row r="20" spans="2:4" x14ac:dyDescent="0.25">
      <c r="C20" t="s">
        <v>24</v>
      </c>
      <c r="D20" s="13">
        <v>600</v>
      </c>
    </row>
    <row r="21" spans="2:4" x14ac:dyDescent="0.25">
      <c r="C21" t="s">
        <v>25</v>
      </c>
      <c r="D21" s="13">
        <v>2400</v>
      </c>
    </row>
    <row r="22" spans="2:4" x14ac:dyDescent="0.25">
      <c r="C22" t="s">
        <v>26</v>
      </c>
      <c r="D22" s="13">
        <v>800</v>
      </c>
    </row>
    <row r="23" spans="2:4" x14ac:dyDescent="0.25">
      <c r="C23" t="s">
        <v>27</v>
      </c>
      <c r="D23" s="13">
        <v>300</v>
      </c>
    </row>
    <row r="24" spans="2:4" x14ac:dyDescent="0.25">
      <c r="C24" t="s">
        <v>28</v>
      </c>
      <c r="D24" s="13">
        <v>400</v>
      </c>
    </row>
    <row r="25" spans="2:4" x14ac:dyDescent="0.25">
      <c r="C25" t="s">
        <v>29</v>
      </c>
      <c r="D25" s="13"/>
    </row>
    <row r="26" spans="2:4" x14ac:dyDescent="0.25">
      <c r="C26" t="s">
        <v>30</v>
      </c>
      <c r="D26" s="13">
        <v>400</v>
      </c>
    </row>
    <row r="27" spans="2:4" x14ac:dyDescent="0.25">
      <c r="C27" t="s">
        <v>31</v>
      </c>
      <c r="D27" s="13">
        <v>400</v>
      </c>
    </row>
    <row r="28" spans="2:4" x14ac:dyDescent="0.25">
      <c r="C28" t="s">
        <v>32</v>
      </c>
      <c r="D28" s="13">
        <v>600</v>
      </c>
    </row>
    <row r="29" spans="2:4" x14ac:dyDescent="0.25">
      <c r="C29" t="s">
        <v>33</v>
      </c>
      <c r="D29" s="13">
        <v>600</v>
      </c>
    </row>
    <row r="30" spans="2:4" x14ac:dyDescent="0.25">
      <c r="C30" t="s">
        <v>34</v>
      </c>
      <c r="D30" s="13">
        <v>600</v>
      </c>
    </row>
    <row r="31" spans="2:4" x14ac:dyDescent="0.25">
      <c r="C31" t="s">
        <v>35</v>
      </c>
      <c r="D31" s="13">
        <v>1000</v>
      </c>
    </row>
    <row r="32" spans="2:4" x14ac:dyDescent="0.25">
      <c r="C32" t="s">
        <v>36</v>
      </c>
      <c r="D32" s="13">
        <v>100</v>
      </c>
    </row>
    <row r="33" spans="2:4" x14ac:dyDescent="0.25">
      <c r="C33" t="s">
        <v>37</v>
      </c>
      <c r="D33" s="13">
        <v>1200</v>
      </c>
    </row>
    <row r="34" spans="2:4" x14ac:dyDescent="0.25">
      <c r="C34" t="s">
        <v>38</v>
      </c>
      <c r="D34" s="13">
        <v>360</v>
      </c>
    </row>
    <row r="35" spans="2:4" x14ac:dyDescent="0.25">
      <c r="C35" t="s">
        <v>39</v>
      </c>
      <c r="D35" s="13"/>
    </row>
    <row r="36" spans="2:4" x14ac:dyDescent="0.25">
      <c r="C36" t="s">
        <v>40</v>
      </c>
      <c r="D36" s="13"/>
    </row>
    <row r="37" spans="2:4" x14ac:dyDescent="0.25">
      <c r="C37" t="s">
        <v>41</v>
      </c>
      <c r="D37" s="13"/>
    </row>
    <row r="38" spans="2:4" x14ac:dyDescent="0.25">
      <c r="C38" t="s">
        <v>42</v>
      </c>
      <c r="D38" s="13">
        <v>2400</v>
      </c>
    </row>
    <row r="40" spans="2:4" x14ac:dyDescent="0.25">
      <c r="D40" s="6">
        <f>SUM(D20:D38)</f>
        <v>12160</v>
      </c>
    </row>
    <row r="42" spans="2:4" x14ac:dyDescent="0.25">
      <c r="B42" t="s">
        <v>43</v>
      </c>
    </row>
    <row r="43" spans="2:4" x14ac:dyDescent="0.25">
      <c r="C43" t="s">
        <v>44</v>
      </c>
      <c r="D43" s="14">
        <v>300</v>
      </c>
    </row>
    <row r="44" spans="2:4" x14ac:dyDescent="0.25">
      <c r="C44" t="s">
        <v>45</v>
      </c>
      <c r="D44" s="14">
        <v>2400</v>
      </c>
    </row>
    <row r="45" spans="2:4" x14ac:dyDescent="0.25">
      <c r="C45" t="s">
        <v>46</v>
      </c>
      <c r="D45" s="14">
        <v>2000</v>
      </c>
    </row>
    <row r="46" spans="2:4" x14ac:dyDescent="0.25">
      <c r="C46" t="s">
        <v>47</v>
      </c>
      <c r="D46" s="14">
        <v>2000</v>
      </c>
    </row>
    <row r="47" spans="2:4" x14ac:dyDescent="0.25">
      <c r="C47" t="s">
        <v>48</v>
      </c>
      <c r="D47" s="4">
        <f>Tabelle2[[#Totals],[Zins]]</f>
        <v>8940</v>
      </c>
    </row>
    <row r="48" spans="2:4" x14ac:dyDescent="0.25">
      <c r="C48" t="s">
        <v>49</v>
      </c>
      <c r="D48" s="14">
        <v>3600</v>
      </c>
    </row>
    <row r="50" spans="2:4" x14ac:dyDescent="0.25">
      <c r="D50" s="4">
        <f>SUM(D43:D48)</f>
        <v>19240</v>
      </c>
    </row>
    <row r="52" spans="2:4" x14ac:dyDescent="0.25">
      <c r="D52" s="7">
        <f>D40+D50</f>
        <v>31400</v>
      </c>
    </row>
    <row r="54" spans="2:4" ht="18" thickBot="1" x14ac:dyDescent="0.35">
      <c r="B54" s="3" t="s">
        <v>53</v>
      </c>
    </row>
    <row r="55" spans="2:4" ht="15.75" thickTop="1" x14ac:dyDescent="0.25">
      <c r="C55" s="9" t="s">
        <v>54</v>
      </c>
      <c r="D55" s="8">
        <f>D14-D52</f>
        <v>-10000</v>
      </c>
    </row>
  </sheetData>
  <conditionalFormatting sqref="D55">
    <cfRule type="cellIs" dxfId="0" priority="1" operator="lessThan">
      <formula>0</formula>
    </cfRule>
  </conditionalFormatting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7"/>
  <sheetViews>
    <sheetView showGridLines="0" tabSelected="1" workbookViewId="0">
      <selection activeCell="P30" sqref="P30"/>
    </sheetView>
  </sheetViews>
  <sheetFormatPr baseColWidth="10" defaultRowHeight="15" x14ac:dyDescent="0.25"/>
  <cols>
    <col min="2" max="2" width="11.85546875" customWidth="1"/>
    <col min="3" max="3" width="12.28515625" customWidth="1"/>
    <col min="4" max="4" width="12.140625" customWidth="1"/>
    <col min="5" max="5" width="15.7109375" customWidth="1"/>
    <col min="7" max="8" width="23" customWidth="1"/>
  </cols>
  <sheetData>
    <row r="2" spans="2:9" x14ac:dyDescent="0.25">
      <c r="B2" t="s">
        <v>3</v>
      </c>
      <c r="C2" t="s">
        <v>4</v>
      </c>
      <c r="D2" t="s">
        <v>5</v>
      </c>
      <c r="E2" t="s">
        <v>6</v>
      </c>
      <c r="F2" t="s">
        <v>7</v>
      </c>
      <c r="G2" t="s">
        <v>8</v>
      </c>
      <c r="H2" t="s">
        <v>9</v>
      </c>
      <c r="I2" t="s">
        <v>10</v>
      </c>
    </row>
    <row r="3" spans="2:9" x14ac:dyDescent="0.25">
      <c r="B3" s="4">
        <v>3600</v>
      </c>
      <c r="C3" s="4">
        <v>360</v>
      </c>
      <c r="D3" s="4">
        <v>360</v>
      </c>
      <c r="E3" s="4">
        <v>120</v>
      </c>
      <c r="F3" s="4">
        <v>100</v>
      </c>
      <c r="G3" s="5" t="s">
        <v>16</v>
      </c>
      <c r="H3" s="5" t="s">
        <v>17</v>
      </c>
      <c r="I3" s="10">
        <v>1</v>
      </c>
    </row>
    <row r="4" spans="2:9" x14ac:dyDescent="0.25">
      <c r="B4" s="4">
        <v>7200</v>
      </c>
      <c r="C4" s="4">
        <v>720</v>
      </c>
      <c r="D4" s="4">
        <v>720</v>
      </c>
      <c r="E4" s="4">
        <v>240</v>
      </c>
      <c r="F4" s="4">
        <v>200</v>
      </c>
      <c r="G4" s="5" t="s">
        <v>18</v>
      </c>
      <c r="H4" s="5" t="s">
        <v>19</v>
      </c>
      <c r="I4" s="10">
        <v>1</v>
      </c>
    </row>
    <row r="5" spans="2:9" x14ac:dyDescent="0.25">
      <c r="B5" s="4">
        <v>6400</v>
      </c>
      <c r="C5" s="4">
        <v>640</v>
      </c>
      <c r="D5" s="4">
        <v>640</v>
      </c>
      <c r="E5" s="4"/>
      <c r="F5" s="4">
        <v>100</v>
      </c>
      <c r="G5" s="5" t="s">
        <v>20</v>
      </c>
      <c r="H5" s="5" t="s">
        <v>21</v>
      </c>
      <c r="I5" s="10">
        <v>1</v>
      </c>
    </row>
    <row r="6" spans="2:9" x14ac:dyDescent="0.25">
      <c r="B6" s="4"/>
      <c r="C6" s="4"/>
      <c r="D6" s="4"/>
      <c r="E6" s="4"/>
      <c r="F6" s="4"/>
      <c r="G6" s="5"/>
      <c r="H6" s="5"/>
      <c r="I6" s="10"/>
    </row>
    <row r="7" spans="2:9" x14ac:dyDescent="0.25">
      <c r="B7" s="4"/>
      <c r="C7" s="4"/>
      <c r="D7" s="4"/>
      <c r="E7" s="4"/>
      <c r="F7" s="4"/>
      <c r="G7" s="5"/>
      <c r="H7" s="5"/>
      <c r="I7" s="10"/>
    </row>
    <row r="8" spans="2:9" x14ac:dyDescent="0.25">
      <c r="B8" s="4"/>
      <c r="C8" s="4"/>
      <c r="D8" s="4"/>
      <c r="E8" s="4"/>
      <c r="F8" s="4"/>
      <c r="G8" s="5"/>
      <c r="H8" s="5"/>
      <c r="I8" s="10"/>
    </row>
    <row r="9" spans="2:9" x14ac:dyDescent="0.25">
      <c r="B9" s="4"/>
      <c r="C9" s="4"/>
      <c r="D9" s="4"/>
      <c r="E9" s="4"/>
      <c r="F9" s="4"/>
      <c r="G9" s="5"/>
      <c r="H9" s="5"/>
      <c r="I9" s="10"/>
    </row>
    <row r="10" spans="2:9" x14ac:dyDescent="0.25">
      <c r="B10" s="4"/>
      <c r="C10" s="4"/>
      <c r="D10" s="4"/>
      <c r="E10" s="4"/>
      <c r="F10" s="4"/>
      <c r="G10" s="4"/>
      <c r="H10" s="4"/>
      <c r="I10" s="12"/>
    </row>
    <row r="11" spans="2:9" x14ac:dyDescent="0.25">
      <c r="B11" s="4"/>
      <c r="C11" s="4"/>
      <c r="D11" s="4"/>
      <c r="E11" s="4"/>
      <c r="F11" s="4"/>
      <c r="G11" s="4"/>
      <c r="H11" s="4"/>
      <c r="I11" s="12"/>
    </row>
    <row r="12" spans="2:9" x14ac:dyDescent="0.25">
      <c r="B12" s="4"/>
      <c r="C12" s="4"/>
      <c r="D12" s="4"/>
      <c r="E12" s="4"/>
      <c r="F12" s="4"/>
      <c r="G12" s="4"/>
      <c r="H12" s="4"/>
      <c r="I12" s="12"/>
    </row>
    <row r="13" spans="2:9" x14ac:dyDescent="0.25">
      <c r="B13" s="4"/>
      <c r="C13" s="4"/>
      <c r="D13" s="4"/>
      <c r="E13" s="4"/>
      <c r="F13" s="4"/>
      <c r="G13" s="4"/>
      <c r="H13" s="4"/>
      <c r="I13" s="12"/>
    </row>
    <row r="14" spans="2:9" x14ac:dyDescent="0.25">
      <c r="B14" s="4"/>
      <c r="C14" s="4"/>
      <c r="D14" s="4"/>
      <c r="E14" s="4"/>
      <c r="F14" s="4"/>
      <c r="G14" s="4"/>
      <c r="H14" s="4"/>
      <c r="I14" s="12"/>
    </row>
    <row r="15" spans="2:9" x14ac:dyDescent="0.25">
      <c r="B15" s="4"/>
      <c r="C15" s="4"/>
      <c r="D15" s="4"/>
      <c r="E15" s="4"/>
      <c r="F15" s="4"/>
      <c r="G15" s="4"/>
      <c r="H15" s="4"/>
      <c r="I15" s="12"/>
    </row>
    <row r="16" spans="2:9" x14ac:dyDescent="0.25">
      <c r="B16" s="4"/>
      <c r="C16" s="4"/>
      <c r="D16" s="4"/>
      <c r="E16" s="4"/>
      <c r="F16" s="4"/>
      <c r="G16" s="4"/>
      <c r="H16" s="4"/>
      <c r="I16" s="12"/>
    </row>
    <row r="17" spans="2:9" x14ac:dyDescent="0.25">
      <c r="B17" s="4"/>
      <c r="C17" s="4"/>
      <c r="D17" s="4"/>
      <c r="E17" s="4"/>
      <c r="F17" s="4"/>
      <c r="G17" s="4"/>
      <c r="H17" s="4"/>
      <c r="I17" s="12"/>
    </row>
    <row r="18" spans="2:9" x14ac:dyDescent="0.25">
      <c r="B18" s="4"/>
      <c r="C18" s="4"/>
      <c r="D18" s="4"/>
      <c r="E18" s="4"/>
      <c r="F18" s="4"/>
      <c r="G18" s="4"/>
      <c r="H18" s="4"/>
      <c r="I18" s="12"/>
    </row>
    <row r="19" spans="2:9" x14ac:dyDescent="0.25">
      <c r="B19" s="4"/>
      <c r="C19" s="4"/>
      <c r="D19" s="4"/>
      <c r="E19" s="4"/>
      <c r="F19" s="4"/>
      <c r="G19" s="4"/>
      <c r="H19" s="4"/>
      <c r="I19" s="12"/>
    </row>
    <row r="20" spans="2:9" x14ac:dyDescent="0.25">
      <c r="B20" s="4"/>
      <c r="C20" s="4"/>
      <c r="D20" s="4"/>
      <c r="E20" s="4"/>
      <c r="F20" s="4"/>
      <c r="G20" s="4"/>
      <c r="H20" s="4"/>
      <c r="I20" s="12"/>
    </row>
    <row r="21" spans="2:9" x14ac:dyDescent="0.25">
      <c r="B21" s="4"/>
      <c r="C21" s="4"/>
      <c r="D21" s="4"/>
      <c r="E21" s="4"/>
      <c r="F21" s="4"/>
      <c r="G21" s="4"/>
      <c r="H21" s="4"/>
      <c r="I21" s="12"/>
    </row>
    <row r="22" spans="2:9" x14ac:dyDescent="0.25">
      <c r="B22" s="4"/>
      <c r="C22" s="4"/>
      <c r="D22" s="4"/>
      <c r="E22" s="4"/>
      <c r="F22" s="4"/>
      <c r="G22" s="4"/>
      <c r="H22" s="4"/>
      <c r="I22" s="12"/>
    </row>
    <row r="23" spans="2:9" x14ac:dyDescent="0.25">
      <c r="B23" s="4"/>
      <c r="C23" s="4"/>
      <c r="D23" s="4"/>
      <c r="E23" s="4"/>
      <c r="F23" s="4"/>
      <c r="G23" s="4"/>
      <c r="H23" s="4"/>
      <c r="I23" s="12"/>
    </row>
    <row r="24" spans="2:9" x14ac:dyDescent="0.25">
      <c r="B24" s="4"/>
      <c r="C24" s="4"/>
      <c r="D24" s="4"/>
      <c r="E24" s="4"/>
      <c r="F24" s="4"/>
      <c r="G24" s="4"/>
      <c r="H24" s="4"/>
      <c r="I24" s="12"/>
    </row>
    <row r="25" spans="2:9" x14ac:dyDescent="0.25">
      <c r="B25" s="4"/>
      <c r="C25" s="4"/>
      <c r="D25" s="4"/>
      <c r="E25" s="4"/>
      <c r="F25" s="4"/>
      <c r="G25" s="4"/>
      <c r="H25" s="4"/>
      <c r="I25" s="12"/>
    </row>
    <row r="26" spans="2:9" x14ac:dyDescent="0.25">
      <c r="B26" s="4"/>
      <c r="C26" s="4"/>
      <c r="D26" s="4"/>
      <c r="E26" s="4"/>
      <c r="F26" s="4"/>
      <c r="G26" s="4"/>
      <c r="H26" s="4"/>
      <c r="I26" s="12"/>
    </row>
    <row r="27" spans="2:9" x14ac:dyDescent="0.25">
      <c r="B27" s="11">
        <f>SUBTOTAL(109,Tabelle1[Kaltmiete])</f>
        <v>17200</v>
      </c>
      <c r="C27" s="11">
        <f>SUBTOTAL(109,Tabelle1[NK Voraus])</f>
        <v>1720</v>
      </c>
      <c r="D27" s="11">
        <f>SUBTOTAL(109,Tabelle1[HK Voraus])</f>
        <v>1720</v>
      </c>
      <c r="E27" s="11">
        <f>SUBTOTAL(109,Tabelle1[Garagenmiete])</f>
        <v>360</v>
      </c>
      <c r="F27" s="11">
        <f>SUBTOTAL(109,Tabelle1[NK Nachz])</f>
        <v>400</v>
      </c>
      <c r="G27" s="15"/>
      <c r="H27" s="15"/>
      <c r="I27" s="16"/>
    </row>
  </sheetData>
  <pageMargins left="0.7" right="0.7" top="0.78740157499999996" bottom="0.78740157499999996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5"/>
  <sheetViews>
    <sheetView showGridLines="0" workbookViewId="0">
      <selection activeCell="F23" sqref="F23"/>
    </sheetView>
  </sheetViews>
  <sheetFormatPr baseColWidth="10" defaultRowHeight="15" x14ac:dyDescent="0.25"/>
  <cols>
    <col min="2" max="2" width="16.140625" customWidth="1"/>
    <col min="3" max="3" width="13.7109375" customWidth="1"/>
    <col min="4" max="4" width="16.5703125" customWidth="1"/>
  </cols>
  <sheetData>
    <row r="2" spans="2:5" x14ac:dyDescent="0.25">
      <c r="B2" t="s">
        <v>50</v>
      </c>
      <c r="C2" t="s">
        <v>51</v>
      </c>
      <c r="D2" t="s">
        <v>52</v>
      </c>
      <c r="E2" t="s">
        <v>10</v>
      </c>
    </row>
    <row r="3" spans="2:5" x14ac:dyDescent="0.25">
      <c r="B3" s="4">
        <v>1200</v>
      </c>
      <c r="C3" s="4">
        <v>400</v>
      </c>
      <c r="D3" s="4">
        <f>Tabelle2[[#This Row],[Annuität]]-Tabelle2[[#This Row],[Tilgung]]</f>
        <v>800</v>
      </c>
      <c r="E3">
        <v>1</v>
      </c>
    </row>
    <row r="4" spans="2:5" x14ac:dyDescent="0.25">
      <c r="B4" s="4">
        <v>1200</v>
      </c>
      <c r="C4" s="4">
        <v>410</v>
      </c>
      <c r="D4" s="4">
        <f>Tabelle2[[#This Row],[Annuität]]-Tabelle2[[#This Row],[Tilgung]]</f>
        <v>790</v>
      </c>
      <c r="E4">
        <v>2</v>
      </c>
    </row>
    <row r="5" spans="2:5" x14ac:dyDescent="0.25">
      <c r="B5" s="4">
        <v>1200</v>
      </c>
      <c r="C5" s="4">
        <v>420</v>
      </c>
      <c r="D5" s="4">
        <f>Tabelle2[[#This Row],[Annuität]]-Tabelle2[[#This Row],[Tilgung]]</f>
        <v>780</v>
      </c>
      <c r="E5">
        <v>3</v>
      </c>
    </row>
    <row r="6" spans="2:5" x14ac:dyDescent="0.25">
      <c r="B6" s="4">
        <v>1200</v>
      </c>
      <c r="C6" s="4">
        <v>430</v>
      </c>
      <c r="D6" s="4">
        <f>Tabelle2[[#This Row],[Annuität]]-Tabelle2[[#This Row],[Tilgung]]</f>
        <v>770</v>
      </c>
      <c r="E6">
        <v>4</v>
      </c>
    </row>
    <row r="7" spans="2:5" x14ac:dyDescent="0.25">
      <c r="B7" s="4">
        <v>1200</v>
      </c>
      <c r="C7" s="4">
        <v>440</v>
      </c>
      <c r="D7" s="4">
        <f>Tabelle2[[#This Row],[Annuität]]-Tabelle2[[#This Row],[Tilgung]]</f>
        <v>760</v>
      </c>
      <c r="E7">
        <v>5</v>
      </c>
    </row>
    <row r="8" spans="2:5" x14ac:dyDescent="0.25">
      <c r="B8" s="4">
        <v>1200</v>
      </c>
      <c r="C8" s="4">
        <v>450</v>
      </c>
      <c r="D8" s="4">
        <f>Tabelle2[[#This Row],[Annuität]]-Tabelle2[[#This Row],[Tilgung]]</f>
        <v>750</v>
      </c>
      <c r="E8">
        <v>6</v>
      </c>
    </row>
    <row r="9" spans="2:5" x14ac:dyDescent="0.25">
      <c r="B9" s="4">
        <v>1200</v>
      </c>
      <c r="C9" s="4">
        <v>460</v>
      </c>
      <c r="D9" s="4">
        <f>Tabelle2[[#This Row],[Annuität]]-Tabelle2[[#This Row],[Tilgung]]</f>
        <v>740</v>
      </c>
      <c r="E9">
        <v>7</v>
      </c>
    </row>
    <row r="10" spans="2:5" x14ac:dyDescent="0.25">
      <c r="B10" s="4">
        <v>1200</v>
      </c>
      <c r="C10" s="4">
        <v>470</v>
      </c>
      <c r="D10" s="4">
        <f>Tabelle2[[#This Row],[Annuität]]-Tabelle2[[#This Row],[Tilgung]]</f>
        <v>730</v>
      </c>
      <c r="E10">
        <v>8</v>
      </c>
    </row>
    <row r="11" spans="2:5" x14ac:dyDescent="0.25">
      <c r="B11" s="4">
        <v>1200</v>
      </c>
      <c r="C11" s="4">
        <v>480</v>
      </c>
      <c r="D11" s="4">
        <f>Tabelle2[[#This Row],[Annuität]]-Tabelle2[[#This Row],[Tilgung]]</f>
        <v>720</v>
      </c>
      <c r="E11">
        <v>9</v>
      </c>
    </row>
    <row r="12" spans="2:5" x14ac:dyDescent="0.25">
      <c r="B12" s="4">
        <v>1200</v>
      </c>
      <c r="C12" s="4">
        <v>490</v>
      </c>
      <c r="D12" s="4">
        <f>Tabelle2[[#This Row],[Annuität]]-Tabelle2[[#This Row],[Tilgung]]</f>
        <v>710</v>
      </c>
      <c r="E12">
        <v>10</v>
      </c>
    </row>
    <row r="13" spans="2:5" x14ac:dyDescent="0.25">
      <c r="B13" s="4">
        <v>1200</v>
      </c>
      <c r="C13" s="4">
        <v>500</v>
      </c>
      <c r="D13" s="4">
        <f>Tabelle2[[#This Row],[Annuität]]-Tabelle2[[#This Row],[Tilgung]]</f>
        <v>700</v>
      </c>
      <c r="E13">
        <v>11</v>
      </c>
    </row>
    <row r="14" spans="2:5" x14ac:dyDescent="0.25">
      <c r="B14" s="4">
        <v>1200</v>
      </c>
      <c r="C14" s="4">
        <v>510</v>
      </c>
      <c r="D14" s="4">
        <f>Tabelle2[[#This Row],[Annuität]]-Tabelle2[[#This Row],[Tilgung]]</f>
        <v>690</v>
      </c>
      <c r="E14">
        <v>12</v>
      </c>
    </row>
    <row r="15" spans="2:5" x14ac:dyDescent="0.25">
      <c r="D15" s="11">
        <f>SUBTOTAL(109,Tabelle2[Zins])</f>
        <v>8940</v>
      </c>
    </row>
  </sheetData>
  <pageMargins left="0.7" right="0.7" top="0.78740157499999996" bottom="0.78740157499999996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GuV</vt:lpstr>
      <vt:lpstr>Mietzahlungen</vt:lpstr>
      <vt:lpstr>Finanzierung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Böhmer</dc:creator>
  <cp:lastModifiedBy>Martin Böhmer</cp:lastModifiedBy>
  <dcterms:created xsi:type="dcterms:W3CDTF">2015-09-03T17:45:15Z</dcterms:created>
  <dcterms:modified xsi:type="dcterms:W3CDTF">2015-09-03T18:16:39Z</dcterms:modified>
</cp:coreProperties>
</file>