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MS Office Vorlagen\Arbeitszeiten\"/>
    </mc:Choice>
  </mc:AlternateContent>
  <bookViews>
    <workbookView xWindow="0" yWindow="0" windowWidth="6975" windowHeight="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1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5" i="1"/>
  <c r="G36" i="1" s="1"/>
  <c r="N17" i="1" s="1"/>
  <c r="H36" i="1" l="1"/>
  <c r="N18" i="1" s="1"/>
  <c r="N19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C36" i="1"/>
  <c r="F5" i="1"/>
  <c r="N21" i="1" l="1"/>
  <c r="N20" i="1"/>
  <c r="N23" i="1"/>
  <c r="F36" i="1"/>
</calcChain>
</file>

<file path=xl/sharedStrings.xml><?xml version="1.0" encoding="utf-8"?>
<sst xmlns="http://schemas.openxmlformats.org/spreadsheetml/2006/main" count="43" uniqueCount="25">
  <si>
    <t>Arbeitstag</t>
  </si>
  <si>
    <t>Arbeitsbeginn</t>
  </si>
  <si>
    <t>Arbeitsende</t>
  </si>
  <si>
    <t>Arbeitszeit</t>
  </si>
  <si>
    <t>Minuten</t>
  </si>
  <si>
    <t>Pausen</t>
  </si>
  <si>
    <t>Auftraggeber</t>
  </si>
  <si>
    <t>Projekt</t>
  </si>
  <si>
    <t>Projekte</t>
  </si>
  <si>
    <t>Müller</t>
  </si>
  <si>
    <t>Meier</t>
  </si>
  <si>
    <t>Schulte</t>
  </si>
  <si>
    <t>Projekt A</t>
  </si>
  <si>
    <t>Projekt B</t>
  </si>
  <si>
    <t>Arbeitstage</t>
  </si>
  <si>
    <t>Spalte1</t>
  </si>
  <si>
    <t>Arbeitszettel Mitarbeiter Monat</t>
  </si>
  <si>
    <t>Soll-Arbeitszeit</t>
  </si>
  <si>
    <t>Stunden pro Tag</t>
  </si>
  <si>
    <t>Gesamt</t>
  </si>
  <si>
    <t>Ist-Arbeitszeit</t>
  </si>
  <si>
    <t>Arbeitszeiten</t>
  </si>
  <si>
    <t>Fehlzeiten</t>
  </si>
  <si>
    <t>Überzeiten</t>
  </si>
  <si>
    <t>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</si>
</sst>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43" formatCode="_-* #,##0.00\ _€_-;\-* #,##0.00\ _€_-;_-* &quot;-&quot;??\ _€_-;_-@_-"/>
    <numFmt numFmtId="166" formatCode="dddd"/>
    <numFmt numFmtId="168" formatCode="h:mm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0" fontId="3" fillId="0" borderId="0" xfId="0" applyFont="1"/>
    <xf numFmtId="14" fontId="0" fillId="0" borderId="0" xfId="0" applyNumberFormat="1"/>
    <xf numFmtId="166" fontId="0" fillId="0" borderId="0" xfId="0" applyNumberFormat="1"/>
    <xf numFmtId="168" fontId="0" fillId="0" borderId="0" xfId="0" applyNumberFormat="1"/>
    <xf numFmtId="0" fontId="2" fillId="0" borderId="1" xfId="2" applyAlignment="1">
      <alignment horizontal="center"/>
    </xf>
    <xf numFmtId="41" fontId="0" fillId="0" borderId="0" xfId="1" applyNumberFormat="1" applyFont="1"/>
    <xf numFmtId="41" fontId="0" fillId="0" borderId="0" xfId="0" applyNumberFormat="1"/>
    <xf numFmtId="0" fontId="1" fillId="2" borderId="0" xfId="3"/>
    <xf numFmtId="41" fontId="1" fillId="2" borderId="0" xfId="3" applyNumberFormat="1"/>
    <xf numFmtId="0" fontId="3" fillId="2" borderId="0" xfId="3" applyFont="1"/>
    <xf numFmtId="41" fontId="3" fillId="2" borderId="0" xfId="3" applyNumberFormat="1" applyFont="1"/>
  </cellXfs>
  <cellStyles count="4">
    <cellStyle name="20 % - Akzent1" xfId="3" builtinId="30"/>
    <cellStyle name="Komma" xfId="1" builtinId="3"/>
    <cellStyle name="Standard" xfId="0" builtinId="0"/>
    <cellStyle name="Überschrift 1" xfId="2" builtinId="16"/>
  </cellStyles>
  <dxfs count="12"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numFmt numFmtId="33" formatCode="_-* #,##0\ _€_-;\-* #,##0\ _€_-;_-* &quot;-&quot;\ _€_-;_-@_-"/>
    </dxf>
    <dxf>
      <numFmt numFmtId="33" formatCode="_-* #,##0\ _€_-;\-* #,##0\ _€_-;_-* &quot;-&quot;\ _€_-;_-@_-"/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numFmt numFmtId="168" formatCode="h:mm;@"/>
    </dxf>
    <dxf>
      <numFmt numFmtId="168" formatCode="h:mm;@"/>
    </dxf>
    <dxf>
      <numFmt numFmtId="168" formatCode="h:mm;@"/>
    </dxf>
    <dxf>
      <numFmt numFmtId="19" formatCode="dd/mm/yyyy"/>
    </dxf>
    <dxf>
      <numFmt numFmtId="166" formatCode="dd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Arbeitszeiten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Tabelle1!$F$4</c:f>
              <c:strCache>
                <c:ptCount val="1"/>
                <c:pt idx="0">
                  <c:v>Arbeitszeit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Tabelle1!$C$5:$C$34</c:f>
              <c:numCache>
                <c:formatCode>m/d/yyyy</c:formatCode>
                <c:ptCount val="30"/>
                <c:pt idx="0">
                  <c:v>42156</c:v>
                </c:pt>
                <c:pt idx="1">
                  <c:v>42157</c:v>
                </c:pt>
                <c:pt idx="2">
                  <c:v>42158</c:v>
                </c:pt>
                <c:pt idx="3">
                  <c:v>42159</c:v>
                </c:pt>
                <c:pt idx="4">
                  <c:v>42160</c:v>
                </c:pt>
                <c:pt idx="5">
                  <c:v>42161</c:v>
                </c:pt>
                <c:pt idx="6">
                  <c:v>42162</c:v>
                </c:pt>
                <c:pt idx="7">
                  <c:v>42163</c:v>
                </c:pt>
                <c:pt idx="8">
                  <c:v>42164</c:v>
                </c:pt>
                <c:pt idx="9">
                  <c:v>42165</c:v>
                </c:pt>
                <c:pt idx="10">
                  <c:v>42166</c:v>
                </c:pt>
                <c:pt idx="11">
                  <c:v>42167</c:v>
                </c:pt>
                <c:pt idx="12">
                  <c:v>42168</c:v>
                </c:pt>
                <c:pt idx="13">
                  <c:v>42169</c:v>
                </c:pt>
                <c:pt idx="14">
                  <c:v>42170</c:v>
                </c:pt>
                <c:pt idx="15">
                  <c:v>42171</c:v>
                </c:pt>
                <c:pt idx="16">
                  <c:v>42172</c:v>
                </c:pt>
                <c:pt idx="17">
                  <c:v>42173</c:v>
                </c:pt>
                <c:pt idx="18">
                  <c:v>42174</c:v>
                </c:pt>
                <c:pt idx="19">
                  <c:v>42175</c:v>
                </c:pt>
                <c:pt idx="20">
                  <c:v>42176</c:v>
                </c:pt>
                <c:pt idx="21">
                  <c:v>42177</c:v>
                </c:pt>
                <c:pt idx="22">
                  <c:v>42178</c:v>
                </c:pt>
                <c:pt idx="23">
                  <c:v>42179</c:v>
                </c:pt>
                <c:pt idx="24">
                  <c:v>42180</c:v>
                </c:pt>
                <c:pt idx="25">
                  <c:v>42181</c:v>
                </c:pt>
                <c:pt idx="26">
                  <c:v>42182</c:v>
                </c:pt>
                <c:pt idx="27">
                  <c:v>42183</c:v>
                </c:pt>
                <c:pt idx="28">
                  <c:v>42184</c:v>
                </c:pt>
                <c:pt idx="29">
                  <c:v>42185</c:v>
                </c:pt>
              </c:numCache>
            </c:numRef>
          </c:cat>
          <c:val>
            <c:numRef>
              <c:f>Tabelle1!$G$5:$G$34</c:f>
              <c:numCache>
                <c:formatCode>_(* #,##0_);_(* \(#,##0\);_(* "-"_);_(@_)</c:formatCode>
                <c:ptCount val="30"/>
                <c:pt idx="0">
                  <c:v>690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510</c:v>
                </c:pt>
                <c:pt idx="8">
                  <c:v>180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1"/>
          <c:order val="1"/>
          <c:tx>
            <c:strRef>
              <c:f>Tabelle1!$H$4</c:f>
              <c:strCache>
                <c:ptCount val="1"/>
                <c:pt idx="0">
                  <c:v>Pausen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Tabelle1!$C$5:$C$34</c:f>
              <c:numCache>
                <c:formatCode>m/d/yyyy</c:formatCode>
                <c:ptCount val="30"/>
                <c:pt idx="0">
                  <c:v>42156</c:v>
                </c:pt>
                <c:pt idx="1">
                  <c:v>42157</c:v>
                </c:pt>
                <c:pt idx="2">
                  <c:v>42158</c:v>
                </c:pt>
                <c:pt idx="3">
                  <c:v>42159</c:v>
                </c:pt>
                <c:pt idx="4">
                  <c:v>42160</c:v>
                </c:pt>
                <c:pt idx="5">
                  <c:v>42161</c:v>
                </c:pt>
                <c:pt idx="6">
                  <c:v>42162</c:v>
                </c:pt>
                <c:pt idx="7">
                  <c:v>42163</c:v>
                </c:pt>
                <c:pt idx="8">
                  <c:v>42164</c:v>
                </c:pt>
                <c:pt idx="9">
                  <c:v>42165</c:v>
                </c:pt>
                <c:pt idx="10">
                  <c:v>42166</c:v>
                </c:pt>
                <c:pt idx="11">
                  <c:v>42167</c:v>
                </c:pt>
                <c:pt idx="12">
                  <c:v>42168</c:v>
                </c:pt>
                <c:pt idx="13">
                  <c:v>42169</c:v>
                </c:pt>
                <c:pt idx="14">
                  <c:v>42170</c:v>
                </c:pt>
                <c:pt idx="15">
                  <c:v>42171</c:v>
                </c:pt>
                <c:pt idx="16">
                  <c:v>42172</c:v>
                </c:pt>
                <c:pt idx="17">
                  <c:v>42173</c:v>
                </c:pt>
                <c:pt idx="18">
                  <c:v>42174</c:v>
                </c:pt>
                <c:pt idx="19">
                  <c:v>42175</c:v>
                </c:pt>
                <c:pt idx="20">
                  <c:v>42176</c:v>
                </c:pt>
                <c:pt idx="21">
                  <c:v>42177</c:v>
                </c:pt>
                <c:pt idx="22">
                  <c:v>42178</c:v>
                </c:pt>
                <c:pt idx="23">
                  <c:v>42179</c:v>
                </c:pt>
                <c:pt idx="24">
                  <c:v>42180</c:v>
                </c:pt>
                <c:pt idx="25">
                  <c:v>42181</c:v>
                </c:pt>
                <c:pt idx="26">
                  <c:v>42182</c:v>
                </c:pt>
                <c:pt idx="27">
                  <c:v>42183</c:v>
                </c:pt>
                <c:pt idx="28">
                  <c:v>42184</c:v>
                </c:pt>
                <c:pt idx="29">
                  <c:v>42185</c:v>
                </c:pt>
              </c:numCache>
            </c:numRef>
          </c:cat>
          <c:val>
            <c:numRef>
              <c:f>Tabelle1!$H$5:$H$34</c:f>
              <c:numCache>
                <c:formatCode>_(* #,##0_);_(* \(#,##0\);_(* "-"_);_(@_)</c:formatCode>
                <c:ptCount val="30"/>
                <c:pt idx="0">
                  <c:v>10</c:v>
                </c:pt>
                <c:pt idx="7">
                  <c:v>20</c:v>
                </c:pt>
                <c:pt idx="8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761040"/>
        <c:axId val="627760256"/>
      </c:barChart>
      <c:dateAx>
        <c:axId val="62776104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7760256"/>
        <c:crosses val="autoZero"/>
        <c:auto val="1"/>
        <c:lblOffset val="100"/>
        <c:baseTimeUnit val="days"/>
      </c:dateAx>
      <c:valAx>
        <c:axId val="62776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776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390524</xdr:colOff>
      <xdr:row>24</xdr:row>
      <xdr:rowOff>14287</xdr:rowOff>
    </xdr:from>
    <xdr:to>
      <xdr:col>19</xdr:col>
      <xdr:colOff>342899</xdr:colOff>
      <xdr:row>38</xdr:row>
      <xdr:rowOff>90487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4:J34" totalsRowShown="0">
  <autoFilter ref="B4:J34"/>
  <tableColumns count="9">
    <tableColumn id="1" name="Spalte1" dataDxfId="11"/>
    <tableColumn id="2" name="Arbeitstag" dataDxfId="10"/>
    <tableColumn id="3" name="Arbeitsbeginn" dataDxfId="9"/>
    <tableColumn id="4" name="Arbeitsende" dataDxfId="8"/>
    <tableColumn id="5" name="Arbeitszeit" dataDxfId="7">
      <calculatedColumnFormula>E5-D5</calculatedColumnFormula>
    </tableColumn>
    <tableColumn id="6" name="Minuten" dataDxfId="3">
      <calculatedColumnFormula>HOUR(Tabelle1[[#This Row],[Arbeitszeit]])*60+MINUTE(Tabelle1[[#This Row],[Arbeitszeit]])</calculatedColumnFormula>
    </tableColumn>
    <tableColumn id="7" name="Pausen" dataDxfId="2" dataCellStyle="Komma"/>
    <tableColumn id="8" name="Auftraggeber"/>
    <tableColumn id="9" name="Projek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36"/>
  <sheetViews>
    <sheetView showGridLines="0" tabSelected="1" workbookViewId="0">
      <selection activeCell="K6" sqref="K6"/>
    </sheetView>
  </sheetViews>
  <sheetFormatPr baseColWidth="10" defaultRowHeight="15" x14ac:dyDescent="0.25"/>
  <cols>
    <col min="3" max="3" width="12.28515625" customWidth="1"/>
    <col min="4" max="4" width="15.7109375" customWidth="1"/>
    <col min="5" max="5" width="14.140625" customWidth="1"/>
    <col min="6" max="6" width="12.85546875" customWidth="1"/>
    <col min="9" max="9" width="16.140625" customWidth="1"/>
    <col min="10" max="10" width="13.140625" customWidth="1"/>
    <col min="13" max="13" width="17" customWidth="1"/>
    <col min="14" max="14" width="14" customWidth="1"/>
    <col min="17" max="17" width="20.42578125" customWidth="1"/>
    <col min="18" max="18" width="20.28515625" customWidth="1"/>
  </cols>
  <sheetData>
    <row r="2" spans="2:18" ht="20.25" thickBot="1" x14ac:dyDescent="0.35">
      <c r="D2" s="5" t="s">
        <v>16</v>
      </c>
      <c r="E2" s="5"/>
      <c r="F2" s="5"/>
      <c r="G2" s="5"/>
      <c r="H2" s="5"/>
    </row>
    <row r="3" spans="2:18" ht="15.75" thickTop="1" x14ac:dyDescent="0.25"/>
    <row r="4" spans="2:18" x14ac:dyDescent="0.25">
      <c r="B4" t="s">
        <v>15</v>
      </c>
      <c r="C4" t="s">
        <v>0</v>
      </c>
      <c r="D4" t="s">
        <v>1</v>
      </c>
      <c r="E4" t="s">
        <v>2</v>
      </c>
      <c r="F4" t="s">
        <v>3</v>
      </c>
      <c r="G4" t="s">
        <v>4</v>
      </c>
      <c r="H4" t="s">
        <v>5</v>
      </c>
      <c r="I4" t="s">
        <v>6</v>
      </c>
      <c r="J4" t="s">
        <v>7</v>
      </c>
      <c r="Q4" s="1" t="s">
        <v>6</v>
      </c>
      <c r="R4" s="1" t="s">
        <v>8</v>
      </c>
    </row>
    <row r="5" spans="2:18" x14ac:dyDescent="0.25">
      <c r="B5" s="3">
        <v>42156</v>
      </c>
      <c r="C5" s="2">
        <v>42156</v>
      </c>
      <c r="D5" s="4">
        <v>0.33333333333333331</v>
      </c>
      <c r="E5" s="4">
        <v>0.8125</v>
      </c>
      <c r="F5" s="4">
        <f>E5-D5</f>
        <v>0.47916666666666669</v>
      </c>
      <c r="G5" s="6">
        <f>HOUR(Tabelle1[[#This Row],[Arbeitszeit]])*60+MINUTE(Tabelle1[[#This Row],[Arbeitszeit]])</f>
        <v>690</v>
      </c>
      <c r="H5" s="6">
        <v>10</v>
      </c>
      <c r="I5" t="s">
        <v>9</v>
      </c>
      <c r="J5" t="s">
        <v>12</v>
      </c>
      <c r="Q5" t="s">
        <v>9</v>
      </c>
      <c r="R5" t="s">
        <v>12</v>
      </c>
    </row>
    <row r="6" spans="2:18" x14ac:dyDescent="0.25">
      <c r="B6" s="3">
        <v>42157</v>
      </c>
      <c r="C6" s="2">
        <v>42157</v>
      </c>
      <c r="D6" s="4"/>
      <c r="E6" s="4"/>
      <c r="F6" s="4">
        <f t="shared" ref="F6:F34" si="0">E6-D6</f>
        <v>0</v>
      </c>
      <c r="G6" s="6">
        <f>HOUR(Tabelle1[[#This Row],[Arbeitszeit]])*60+MINUTE(Tabelle1[[#This Row],[Arbeitszeit]])</f>
        <v>0</v>
      </c>
      <c r="H6" s="6"/>
      <c r="Q6" t="s">
        <v>10</v>
      </c>
      <c r="R6" t="s">
        <v>13</v>
      </c>
    </row>
    <row r="7" spans="2:18" x14ac:dyDescent="0.25">
      <c r="B7" s="3">
        <v>42158</v>
      </c>
      <c r="C7" s="2">
        <v>42158</v>
      </c>
      <c r="D7" s="4"/>
      <c r="E7" s="4"/>
      <c r="F7" s="4">
        <f t="shared" si="0"/>
        <v>0</v>
      </c>
      <c r="G7" s="6">
        <f>HOUR(Tabelle1[[#This Row],[Arbeitszeit]])*60+MINUTE(Tabelle1[[#This Row],[Arbeitszeit]])</f>
        <v>0</v>
      </c>
      <c r="H7" s="6"/>
      <c r="Q7" t="s">
        <v>11</v>
      </c>
    </row>
    <row r="8" spans="2:18" x14ac:dyDescent="0.25">
      <c r="B8" s="3">
        <v>42159</v>
      </c>
      <c r="C8" s="2">
        <v>42159</v>
      </c>
      <c r="D8" s="4"/>
      <c r="E8" s="4"/>
      <c r="F8" s="4">
        <f t="shared" si="0"/>
        <v>0</v>
      </c>
      <c r="G8" s="6">
        <f>HOUR(Tabelle1[[#This Row],[Arbeitszeit]])*60+MINUTE(Tabelle1[[#This Row],[Arbeitszeit]])</f>
        <v>0</v>
      </c>
      <c r="H8" s="6"/>
    </row>
    <row r="9" spans="2:18" x14ac:dyDescent="0.25">
      <c r="B9" s="3">
        <v>42160</v>
      </c>
      <c r="C9" s="2">
        <v>42160</v>
      </c>
      <c r="D9" s="4"/>
      <c r="E9" s="4"/>
      <c r="F9" s="4">
        <f t="shared" si="0"/>
        <v>0</v>
      </c>
      <c r="G9" s="6">
        <f>HOUR(Tabelle1[[#This Row],[Arbeitszeit]])*60+MINUTE(Tabelle1[[#This Row],[Arbeitszeit]])</f>
        <v>0</v>
      </c>
      <c r="H9" s="6"/>
    </row>
    <row r="10" spans="2:18" x14ac:dyDescent="0.25">
      <c r="B10" s="3">
        <v>42161</v>
      </c>
      <c r="C10" s="2">
        <v>42161</v>
      </c>
      <c r="D10" s="4"/>
      <c r="E10" s="4"/>
      <c r="F10" s="4">
        <f t="shared" si="0"/>
        <v>0</v>
      </c>
      <c r="G10" s="6">
        <f>HOUR(Tabelle1[[#This Row],[Arbeitszeit]])*60+MINUTE(Tabelle1[[#This Row],[Arbeitszeit]])</f>
        <v>0</v>
      </c>
      <c r="H10" s="6"/>
    </row>
    <row r="11" spans="2:18" x14ac:dyDescent="0.25">
      <c r="B11" s="3">
        <v>42162</v>
      </c>
      <c r="C11" s="2">
        <v>42162</v>
      </c>
      <c r="D11" s="4"/>
      <c r="E11" s="4"/>
      <c r="F11" s="4">
        <f t="shared" si="0"/>
        <v>0</v>
      </c>
      <c r="G11" s="6">
        <f>HOUR(Tabelle1[[#This Row],[Arbeitszeit]])*60+MINUTE(Tabelle1[[#This Row],[Arbeitszeit]])</f>
        <v>0</v>
      </c>
      <c r="H11" s="6"/>
      <c r="M11" s="10" t="s">
        <v>17</v>
      </c>
      <c r="N11" s="8"/>
      <c r="O11" s="8"/>
    </row>
    <row r="12" spans="2:18" x14ac:dyDescent="0.25">
      <c r="B12" s="3">
        <v>42163</v>
      </c>
      <c r="C12" s="2">
        <v>42163</v>
      </c>
      <c r="D12" s="4">
        <v>0.33333333333333331</v>
      </c>
      <c r="E12" s="4">
        <v>0.6875</v>
      </c>
      <c r="F12" s="4">
        <f t="shared" si="0"/>
        <v>0.35416666666666669</v>
      </c>
      <c r="G12" s="6">
        <f>HOUR(Tabelle1[[#This Row],[Arbeitszeit]])*60+MINUTE(Tabelle1[[#This Row],[Arbeitszeit]])</f>
        <v>510</v>
      </c>
      <c r="H12" s="6">
        <v>20</v>
      </c>
      <c r="I12" t="s">
        <v>9</v>
      </c>
      <c r="J12" t="s">
        <v>12</v>
      </c>
      <c r="M12" s="8" t="s">
        <v>18</v>
      </c>
      <c r="N12" s="9">
        <v>8</v>
      </c>
      <c r="O12" s="8"/>
    </row>
    <row r="13" spans="2:18" x14ac:dyDescent="0.25">
      <c r="B13" s="3">
        <v>42164</v>
      </c>
      <c r="C13" s="2">
        <v>42164</v>
      </c>
      <c r="D13" s="4">
        <v>0.375</v>
      </c>
      <c r="E13" s="4">
        <v>0.5</v>
      </c>
      <c r="F13" s="4">
        <f t="shared" si="0"/>
        <v>0.125</v>
      </c>
      <c r="G13" s="6">
        <f>HOUR(Tabelle1[[#This Row],[Arbeitszeit]])*60+MINUTE(Tabelle1[[#This Row],[Arbeitszeit]])</f>
        <v>180</v>
      </c>
      <c r="H13" s="6">
        <v>30</v>
      </c>
      <c r="I13" t="s">
        <v>11</v>
      </c>
      <c r="J13" t="s">
        <v>13</v>
      </c>
      <c r="M13" s="8" t="s">
        <v>19</v>
      </c>
      <c r="N13" s="9">
        <f>N12*60*C36</f>
        <v>10560</v>
      </c>
      <c r="O13" s="8" t="s">
        <v>4</v>
      </c>
    </row>
    <row r="14" spans="2:18" x14ac:dyDescent="0.25">
      <c r="B14" s="3">
        <v>42165</v>
      </c>
      <c r="C14" s="2">
        <v>42165</v>
      </c>
      <c r="D14" s="4"/>
      <c r="E14" s="4"/>
      <c r="F14" s="4">
        <f t="shared" si="0"/>
        <v>0</v>
      </c>
      <c r="G14" s="6">
        <f>HOUR(Tabelle1[[#This Row],[Arbeitszeit]])*60+MINUTE(Tabelle1[[#This Row],[Arbeitszeit]])</f>
        <v>0</v>
      </c>
      <c r="H14" s="6"/>
      <c r="M14" s="10" t="s">
        <v>19</v>
      </c>
      <c r="N14" s="11">
        <f>N13/60</f>
        <v>176</v>
      </c>
      <c r="O14" s="10" t="s">
        <v>24</v>
      </c>
    </row>
    <row r="15" spans="2:18" x14ac:dyDescent="0.25">
      <c r="B15" s="3">
        <v>42166</v>
      </c>
      <c r="C15" s="2">
        <v>42166</v>
      </c>
      <c r="D15" s="4"/>
      <c r="E15" s="4"/>
      <c r="F15" s="4">
        <f t="shared" si="0"/>
        <v>0</v>
      </c>
      <c r="G15" s="6">
        <f>HOUR(Tabelle1[[#This Row],[Arbeitszeit]])*60+MINUTE(Tabelle1[[#This Row],[Arbeitszeit]])</f>
        <v>0</v>
      </c>
      <c r="H15" s="6"/>
      <c r="M15" s="8"/>
      <c r="N15" s="9"/>
      <c r="O15" s="8"/>
    </row>
    <row r="16" spans="2:18" x14ac:dyDescent="0.25">
      <c r="B16" s="3">
        <v>42167</v>
      </c>
      <c r="C16" s="2">
        <v>42167</v>
      </c>
      <c r="D16" s="4"/>
      <c r="E16" s="4"/>
      <c r="F16" s="4">
        <f t="shared" si="0"/>
        <v>0</v>
      </c>
      <c r="G16" s="6">
        <f>HOUR(Tabelle1[[#This Row],[Arbeitszeit]])*60+MINUTE(Tabelle1[[#This Row],[Arbeitszeit]])</f>
        <v>0</v>
      </c>
      <c r="H16" s="6"/>
      <c r="M16" s="10" t="s">
        <v>20</v>
      </c>
      <c r="N16" s="9"/>
      <c r="O16" s="8"/>
    </row>
    <row r="17" spans="2:15" x14ac:dyDescent="0.25">
      <c r="B17" s="3">
        <v>42168</v>
      </c>
      <c r="C17" s="2">
        <v>42168</v>
      </c>
      <c r="D17" s="4"/>
      <c r="E17" s="4"/>
      <c r="F17" s="4">
        <f t="shared" si="0"/>
        <v>0</v>
      </c>
      <c r="G17" s="6">
        <f>HOUR(Tabelle1[[#This Row],[Arbeitszeit]])*60+MINUTE(Tabelle1[[#This Row],[Arbeitszeit]])</f>
        <v>0</v>
      </c>
      <c r="H17" s="6"/>
      <c r="M17" s="8" t="s">
        <v>21</v>
      </c>
      <c r="N17" s="9">
        <f>$G36</f>
        <v>1380</v>
      </c>
      <c r="O17" s="8" t="s">
        <v>4</v>
      </c>
    </row>
    <row r="18" spans="2:15" x14ac:dyDescent="0.25">
      <c r="B18" s="3">
        <v>42169</v>
      </c>
      <c r="C18" s="2">
        <v>42169</v>
      </c>
      <c r="D18" s="4"/>
      <c r="E18" s="4"/>
      <c r="F18" s="4">
        <f t="shared" si="0"/>
        <v>0</v>
      </c>
      <c r="G18" s="6">
        <f>HOUR(Tabelle1[[#This Row],[Arbeitszeit]])*60+MINUTE(Tabelle1[[#This Row],[Arbeitszeit]])</f>
        <v>0</v>
      </c>
      <c r="H18" s="6"/>
      <c r="M18" s="8" t="s">
        <v>5</v>
      </c>
      <c r="N18" s="9">
        <f>$H36</f>
        <v>60</v>
      </c>
      <c r="O18" s="8" t="s">
        <v>4</v>
      </c>
    </row>
    <row r="19" spans="2:15" x14ac:dyDescent="0.25">
      <c r="B19" s="3">
        <v>42170</v>
      </c>
      <c r="C19" s="2">
        <v>42170</v>
      </c>
      <c r="D19" s="4"/>
      <c r="E19" s="4"/>
      <c r="F19" s="4">
        <f t="shared" si="0"/>
        <v>0</v>
      </c>
      <c r="G19" s="6">
        <f>HOUR(Tabelle1[[#This Row],[Arbeitszeit]])*60+MINUTE(Tabelle1[[#This Row],[Arbeitszeit]])</f>
        <v>0</v>
      </c>
      <c r="H19" s="6"/>
      <c r="M19" s="8" t="s">
        <v>19</v>
      </c>
      <c r="N19" s="9">
        <f>N17-N18</f>
        <v>1320</v>
      </c>
      <c r="O19" s="8" t="s">
        <v>4</v>
      </c>
    </row>
    <row r="20" spans="2:15" x14ac:dyDescent="0.25">
      <c r="B20" s="3">
        <v>42171</v>
      </c>
      <c r="C20" s="2">
        <v>42171</v>
      </c>
      <c r="D20" s="4"/>
      <c r="E20" s="4"/>
      <c r="F20" s="4">
        <f t="shared" si="0"/>
        <v>0</v>
      </c>
      <c r="G20" s="6">
        <f>HOUR(Tabelle1[[#This Row],[Arbeitszeit]])*60+MINUTE(Tabelle1[[#This Row],[Arbeitszeit]])</f>
        <v>0</v>
      </c>
      <c r="H20" s="6"/>
      <c r="M20" s="10" t="s">
        <v>19</v>
      </c>
      <c r="N20" s="11">
        <f>N19/60</f>
        <v>22</v>
      </c>
      <c r="O20" s="10" t="s">
        <v>24</v>
      </c>
    </row>
    <row r="21" spans="2:15" x14ac:dyDescent="0.25">
      <c r="B21" s="3">
        <v>42172</v>
      </c>
      <c r="C21" s="2">
        <v>42172</v>
      </c>
      <c r="D21" s="4"/>
      <c r="E21" s="4"/>
      <c r="F21" s="4">
        <f t="shared" si="0"/>
        <v>0</v>
      </c>
      <c r="G21" s="6">
        <f>HOUR(Tabelle1[[#This Row],[Arbeitszeit]])*60+MINUTE(Tabelle1[[#This Row],[Arbeitszeit]])</f>
        <v>0</v>
      </c>
      <c r="H21" s="6"/>
      <c r="M21" s="8" t="s">
        <v>22</v>
      </c>
      <c r="N21" s="9">
        <f>IF(N19&lt;N13,N13-N19,"")</f>
        <v>9240</v>
      </c>
      <c r="O21" s="8" t="s">
        <v>4</v>
      </c>
    </row>
    <row r="22" spans="2:15" x14ac:dyDescent="0.25">
      <c r="B22" s="3">
        <v>42173</v>
      </c>
      <c r="C22" s="2">
        <v>42173</v>
      </c>
      <c r="D22" s="4"/>
      <c r="E22" s="4"/>
      <c r="F22" s="4">
        <f t="shared" si="0"/>
        <v>0</v>
      </c>
      <c r="G22" s="6">
        <f>HOUR(Tabelle1[[#This Row],[Arbeitszeit]])*60+MINUTE(Tabelle1[[#This Row],[Arbeitszeit]])</f>
        <v>0</v>
      </c>
      <c r="H22" s="6"/>
      <c r="M22" s="8"/>
      <c r="N22" s="9"/>
      <c r="O22" s="8"/>
    </row>
    <row r="23" spans="2:15" x14ac:dyDescent="0.25">
      <c r="B23" s="3">
        <v>42174</v>
      </c>
      <c r="C23" s="2">
        <v>42174</v>
      </c>
      <c r="D23" s="4"/>
      <c r="E23" s="4"/>
      <c r="F23" s="4">
        <f t="shared" si="0"/>
        <v>0</v>
      </c>
      <c r="G23" s="6">
        <f>HOUR(Tabelle1[[#This Row],[Arbeitszeit]])*60+MINUTE(Tabelle1[[#This Row],[Arbeitszeit]])</f>
        <v>0</v>
      </c>
      <c r="H23" s="6"/>
      <c r="M23" s="8" t="s">
        <v>23</v>
      </c>
      <c r="N23" s="9" t="str">
        <f>IF(N19&gt;N13,N19-N13,"")</f>
        <v/>
      </c>
      <c r="O23" s="8" t="s">
        <v>4</v>
      </c>
    </row>
    <row r="24" spans="2:15" x14ac:dyDescent="0.25">
      <c r="B24" s="3">
        <v>42175</v>
      </c>
      <c r="C24" s="2">
        <v>42175</v>
      </c>
      <c r="D24" s="4"/>
      <c r="E24" s="4"/>
      <c r="F24" s="4">
        <f t="shared" si="0"/>
        <v>0</v>
      </c>
      <c r="G24" s="6">
        <f>HOUR(Tabelle1[[#This Row],[Arbeitszeit]])*60+MINUTE(Tabelle1[[#This Row],[Arbeitszeit]])</f>
        <v>0</v>
      </c>
      <c r="H24" s="6"/>
    </row>
    <row r="25" spans="2:15" x14ac:dyDescent="0.25">
      <c r="B25" s="3">
        <v>42176</v>
      </c>
      <c r="C25" s="2">
        <v>42176</v>
      </c>
      <c r="D25" s="4"/>
      <c r="E25" s="4"/>
      <c r="F25" s="4">
        <f t="shared" si="0"/>
        <v>0</v>
      </c>
      <c r="G25" s="6">
        <f>HOUR(Tabelle1[[#This Row],[Arbeitszeit]])*60+MINUTE(Tabelle1[[#This Row],[Arbeitszeit]])</f>
        <v>0</v>
      </c>
      <c r="H25" s="6"/>
    </row>
    <row r="26" spans="2:15" x14ac:dyDescent="0.25">
      <c r="B26" s="3">
        <v>42177</v>
      </c>
      <c r="C26" s="2">
        <v>42177</v>
      </c>
      <c r="D26" s="4"/>
      <c r="E26" s="4"/>
      <c r="F26" s="4">
        <f t="shared" si="0"/>
        <v>0</v>
      </c>
      <c r="G26" s="6">
        <f>HOUR(Tabelle1[[#This Row],[Arbeitszeit]])*60+MINUTE(Tabelle1[[#This Row],[Arbeitszeit]])</f>
        <v>0</v>
      </c>
      <c r="H26" s="6"/>
    </row>
    <row r="27" spans="2:15" x14ac:dyDescent="0.25">
      <c r="B27" s="3">
        <v>42178</v>
      </c>
      <c r="C27" s="2">
        <v>42178</v>
      </c>
      <c r="D27" s="4"/>
      <c r="E27" s="4"/>
      <c r="F27" s="4">
        <f t="shared" si="0"/>
        <v>0</v>
      </c>
      <c r="G27" s="6">
        <f>HOUR(Tabelle1[[#This Row],[Arbeitszeit]])*60+MINUTE(Tabelle1[[#This Row],[Arbeitszeit]])</f>
        <v>0</v>
      </c>
      <c r="H27" s="6"/>
    </row>
    <row r="28" spans="2:15" x14ac:dyDescent="0.25">
      <c r="B28" s="3">
        <v>42179</v>
      </c>
      <c r="C28" s="2">
        <v>42179</v>
      </c>
      <c r="D28" s="4"/>
      <c r="E28" s="4"/>
      <c r="F28" s="4">
        <f t="shared" si="0"/>
        <v>0</v>
      </c>
      <c r="G28" s="6">
        <f>HOUR(Tabelle1[[#This Row],[Arbeitszeit]])*60+MINUTE(Tabelle1[[#This Row],[Arbeitszeit]])</f>
        <v>0</v>
      </c>
      <c r="H28" s="6"/>
    </row>
    <row r="29" spans="2:15" x14ac:dyDescent="0.25">
      <c r="B29" s="3">
        <v>42180</v>
      </c>
      <c r="C29" s="2">
        <v>42180</v>
      </c>
      <c r="D29" s="4"/>
      <c r="E29" s="4"/>
      <c r="F29" s="4">
        <f t="shared" si="0"/>
        <v>0</v>
      </c>
      <c r="G29" s="6">
        <f>HOUR(Tabelle1[[#This Row],[Arbeitszeit]])*60+MINUTE(Tabelle1[[#This Row],[Arbeitszeit]])</f>
        <v>0</v>
      </c>
      <c r="H29" s="6"/>
    </row>
    <row r="30" spans="2:15" x14ac:dyDescent="0.25">
      <c r="B30" s="3">
        <v>42181</v>
      </c>
      <c r="C30" s="2">
        <v>42181</v>
      </c>
      <c r="D30" s="4"/>
      <c r="E30" s="4"/>
      <c r="F30" s="4">
        <f t="shared" si="0"/>
        <v>0</v>
      </c>
      <c r="G30" s="6">
        <f>HOUR(Tabelle1[[#This Row],[Arbeitszeit]])*60+MINUTE(Tabelle1[[#This Row],[Arbeitszeit]])</f>
        <v>0</v>
      </c>
      <c r="H30" s="6"/>
    </row>
    <row r="31" spans="2:15" x14ac:dyDescent="0.25">
      <c r="B31" s="3">
        <v>42182</v>
      </c>
      <c r="C31" s="2">
        <v>42182</v>
      </c>
      <c r="D31" s="4"/>
      <c r="E31" s="4"/>
      <c r="F31" s="4">
        <f t="shared" si="0"/>
        <v>0</v>
      </c>
      <c r="G31" s="6">
        <f>HOUR(Tabelle1[[#This Row],[Arbeitszeit]])*60+MINUTE(Tabelle1[[#This Row],[Arbeitszeit]])</f>
        <v>0</v>
      </c>
      <c r="H31" s="6"/>
    </row>
    <row r="32" spans="2:15" x14ac:dyDescent="0.25">
      <c r="B32" s="3">
        <v>42183</v>
      </c>
      <c r="C32" s="2">
        <v>42183</v>
      </c>
      <c r="D32" s="4"/>
      <c r="E32" s="4"/>
      <c r="F32" s="4">
        <f t="shared" si="0"/>
        <v>0</v>
      </c>
      <c r="G32" s="6">
        <f>HOUR(Tabelle1[[#This Row],[Arbeitszeit]])*60+MINUTE(Tabelle1[[#This Row],[Arbeitszeit]])</f>
        <v>0</v>
      </c>
      <c r="H32" s="6"/>
    </row>
    <row r="33" spans="2:8" x14ac:dyDescent="0.25">
      <c r="B33" s="3">
        <v>42184</v>
      </c>
      <c r="C33" s="2">
        <v>42184</v>
      </c>
      <c r="D33" s="4"/>
      <c r="E33" s="4"/>
      <c r="F33" s="4">
        <f t="shared" si="0"/>
        <v>0</v>
      </c>
      <c r="G33" s="6">
        <f>HOUR(Tabelle1[[#This Row],[Arbeitszeit]])*60+MINUTE(Tabelle1[[#This Row],[Arbeitszeit]])</f>
        <v>0</v>
      </c>
      <c r="H33" s="6"/>
    </row>
    <row r="34" spans="2:8" x14ac:dyDescent="0.25">
      <c r="B34" s="3">
        <v>42185</v>
      </c>
      <c r="C34" s="2">
        <v>42185</v>
      </c>
      <c r="D34" s="4"/>
      <c r="E34" s="4"/>
      <c r="F34" s="4">
        <f t="shared" si="0"/>
        <v>0</v>
      </c>
      <c r="G34" s="6">
        <f>HOUR(Tabelle1[[#This Row],[Arbeitszeit]])*60+MINUTE(Tabelle1[[#This Row],[Arbeitszeit]])</f>
        <v>0</v>
      </c>
      <c r="H34" s="6"/>
    </row>
    <row r="35" spans="2:8" x14ac:dyDescent="0.25">
      <c r="G35" s="7"/>
      <c r="H35" s="6"/>
    </row>
    <row r="36" spans="2:8" x14ac:dyDescent="0.25">
      <c r="B36" s="1" t="s">
        <v>14</v>
      </c>
      <c r="C36" s="1">
        <f>NETWORKDAYS(C5,C34)</f>
        <v>22</v>
      </c>
      <c r="F36" s="4">
        <f>SUM(F5:F34)</f>
        <v>0.95833333333333337</v>
      </c>
      <c r="G36" s="7">
        <f>SUM(G5:G34)</f>
        <v>1380</v>
      </c>
      <c r="H36" s="6">
        <f>SUM(H5:H34)</f>
        <v>60</v>
      </c>
    </row>
  </sheetData>
  <mergeCells count="1">
    <mergeCell ref="D2:H2"/>
  </mergeCells>
  <conditionalFormatting sqref="B5:B34">
    <cfRule type="expression" dxfId="1" priority="1">
      <formula xml:space="preserve"> WEEKDAY(C5,2) =7</formula>
    </cfRule>
    <cfRule type="expression" dxfId="0" priority="2">
      <formula xml:space="preserve"> WEEKDAY(C5,2) =6</formula>
    </cfRule>
  </conditionalFormatting>
  <dataValidations count="2">
    <dataValidation type="list" allowBlank="1" showInputMessage="1" showErrorMessage="1" sqref="I5:I34">
      <formula1>$Q$5:$Q$8</formula1>
    </dataValidation>
    <dataValidation type="list" allowBlank="1" showInputMessage="1" showErrorMessage="1" sqref="J5:J34">
      <formula1>$R$5:$R$7</formula1>
    </dataValidation>
  </dataValidations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2015-06-18T07:52:12Z</dcterms:created>
  <dcterms:modified xsi:type="dcterms:W3CDTF">2015-06-18T08:30:42Z</dcterms:modified>
</cp:coreProperties>
</file>